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rant\Desktop\"/>
    </mc:Choice>
  </mc:AlternateContent>
  <bookViews>
    <workbookView xWindow="0" yWindow="0" windowWidth="0" windowHeight="0"/>
  </bookViews>
  <sheets>
    <sheet name="Rekapitulace stavby" sheetId="1" r:id="rId1"/>
    <sheet name="SO 02 - Rekonstrukce stře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02 - Rekonstrukce stře...'!$C$106:$K$1015</definedName>
    <definedName name="_xlnm.Print_Area" localSheetId="1">'SO 02 - Rekonstrukce stře...'!$C$4:$J$39,'SO 02 - Rekonstrukce stře...'!$C$45:$J$88,'SO 02 - Rekonstrukce stře...'!$C$94:$K$1015</definedName>
    <definedName name="_xlnm.Print_Titles" localSheetId="1">'SO 02 - Rekonstrukce stře...'!$106:$106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10"/>
  <c r="BH1010"/>
  <c r="BG1010"/>
  <c r="BF1010"/>
  <c r="T1010"/>
  <c r="T1009"/>
  <c r="R1010"/>
  <c r="R1009"/>
  <c r="P1010"/>
  <c r="P1009"/>
  <c r="BI1005"/>
  <c r="BH1005"/>
  <c r="BG1005"/>
  <c r="BF1005"/>
  <c r="T1005"/>
  <c r="T1004"/>
  <c r="R1005"/>
  <c r="R1004"/>
  <c r="P1005"/>
  <c r="P1004"/>
  <c r="BI1000"/>
  <c r="BH1000"/>
  <c r="BG1000"/>
  <c r="BF1000"/>
  <c r="T1000"/>
  <c r="R1000"/>
  <c r="P1000"/>
  <c r="BI996"/>
  <c r="BH996"/>
  <c r="BG996"/>
  <c r="BF996"/>
  <c r="T996"/>
  <c r="R996"/>
  <c r="P996"/>
  <c r="BI992"/>
  <c r="BH992"/>
  <c r="BG992"/>
  <c r="BF992"/>
  <c r="T992"/>
  <c r="R992"/>
  <c r="P992"/>
  <c r="BI988"/>
  <c r="BH988"/>
  <c r="BG988"/>
  <c r="BF988"/>
  <c r="T988"/>
  <c r="R988"/>
  <c r="P988"/>
  <c r="BI984"/>
  <c r="BH984"/>
  <c r="BG984"/>
  <c r="BF984"/>
  <c r="T984"/>
  <c r="R984"/>
  <c r="P984"/>
  <c r="BI981"/>
  <c r="BH981"/>
  <c r="BG981"/>
  <c r="BF981"/>
  <c r="T981"/>
  <c r="R981"/>
  <c r="P981"/>
  <c r="BI977"/>
  <c r="BH977"/>
  <c r="BG977"/>
  <c r="BF977"/>
  <c r="T977"/>
  <c r="R977"/>
  <c r="P977"/>
  <c r="BI972"/>
  <c r="BH972"/>
  <c r="BG972"/>
  <c r="BF972"/>
  <c r="T972"/>
  <c r="R972"/>
  <c r="P972"/>
  <c r="BI967"/>
  <c r="BH967"/>
  <c r="BG967"/>
  <c r="BF967"/>
  <c r="T967"/>
  <c r="R967"/>
  <c r="P967"/>
  <c r="BI963"/>
  <c r="BH963"/>
  <c r="BG963"/>
  <c r="BF963"/>
  <c r="T963"/>
  <c r="R963"/>
  <c r="P963"/>
  <c r="BI958"/>
  <c r="BH958"/>
  <c r="BG958"/>
  <c r="BF958"/>
  <c r="T958"/>
  <c r="R958"/>
  <c r="P958"/>
  <c r="BI953"/>
  <c r="BH953"/>
  <c r="BG953"/>
  <c r="BF953"/>
  <c r="T953"/>
  <c r="R953"/>
  <c r="P953"/>
  <c r="BI948"/>
  <c r="BH948"/>
  <c r="BG948"/>
  <c r="BF948"/>
  <c r="T948"/>
  <c r="R948"/>
  <c r="P948"/>
  <c r="BI942"/>
  <c r="BH942"/>
  <c r="BG942"/>
  <c r="BF942"/>
  <c r="T942"/>
  <c r="R942"/>
  <c r="P942"/>
  <c r="BI938"/>
  <c r="BH938"/>
  <c r="BG938"/>
  <c r="BF938"/>
  <c r="T938"/>
  <c r="R938"/>
  <c r="P938"/>
  <c r="BI933"/>
  <c r="BH933"/>
  <c r="BG933"/>
  <c r="BF933"/>
  <c r="T933"/>
  <c r="R933"/>
  <c r="P933"/>
  <c r="BI928"/>
  <c r="BH928"/>
  <c r="BG928"/>
  <c r="BF928"/>
  <c r="T928"/>
  <c r="R928"/>
  <c r="P928"/>
  <c r="BI921"/>
  <c r="BH921"/>
  <c r="BG921"/>
  <c r="BF921"/>
  <c r="T921"/>
  <c r="R921"/>
  <c r="P921"/>
  <c r="BI915"/>
  <c r="BH915"/>
  <c r="BG915"/>
  <c r="BF915"/>
  <c r="T915"/>
  <c r="R915"/>
  <c r="P915"/>
  <c r="BI911"/>
  <c r="BH911"/>
  <c r="BG911"/>
  <c r="BF911"/>
  <c r="T911"/>
  <c r="R911"/>
  <c r="P911"/>
  <c r="BI908"/>
  <c r="BH908"/>
  <c r="BG908"/>
  <c r="BF908"/>
  <c r="T908"/>
  <c r="R908"/>
  <c r="P908"/>
  <c r="BI903"/>
  <c r="BH903"/>
  <c r="BG903"/>
  <c r="BF903"/>
  <c r="T903"/>
  <c r="R903"/>
  <c r="P903"/>
  <c r="BI898"/>
  <c r="BH898"/>
  <c r="BG898"/>
  <c r="BF898"/>
  <c r="T898"/>
  <c r="R898"/>
  <c r="P898"/>
  <c r="BI893"/>
  <c r="BH893"/>
  <c r="BG893"/>
  <c r="BF893"/>
  <c r="T893"/>
  <c r="R893"/>
  <c r="P893"/>
  <c r="BI887"/>
  <c r="BH887"/>
  <c r="BG887"/>
  <c r="BF887"/>
  <c r="T887"/>
  <c r="R887"/>
  <c r="P887"/>
  <c r="BI879"/>
  <c r="BH879"/>
  <c r="BG879"/>
  <c r="BF879"/>
  <c r="T879"/>
  <c r="R879"/>
  <c r="P879"/>
  <c r="BI872"/>
  <c r="BH872"/>
  <c r="BG872"/>
  <c r="BF872"/>
  <c r="T872"/>
  <c r="R872"/>
  <c r="P872"/>
  <c r="BI865"/>
  <c r="BH865"/>
  <c r="BG865"/>
  <c r="BF865"/>
  <c r="T865"/>
  <c r="R865"/>
  <c r="P865"/>
  <c r="BI858"/>
  <c r="BH858"/>
  <c r="BG858"/>
  <c r="BF858"/>
  <c r="T858"/>
  <c r="R858"/>
  <c r="P858"/>
  <c r="BI851"/>
  <c r="BH851"/>
  <c r="BG851"/>
  <c r="BF851"/>
  <c r="T851"/>
  <c r="R851"/>
  <c r="P851"/>
  <c r="BI848"/>
  <c r="BH848"/>
  <c r="BG848"/>
  <c r="BF848"/>
  <c r="T848"/>
  <c r="R848"/>
  <c r="P848"/>
  <c r="BI843"/>
  <c r="BH843"/>
  <c r="BG843"/>
  <c r="BF843"/>
  <c r="T843"/>
  <c r="R843"/>
  <c r="P843"/>
  <c r="BI838"/>
  <c r="BH838"/>
  <c r="BG838"/>
  <c r="BF838"/>
  <c r="T838"/>
  <c r="R838"/>
  <c r="P838"/>
  <c r="BI833"/>
  <c r="BH833"/>
  <c r="BG833"/>
  <c r="BF833"/>
  <c r="T833"/>
  <c r="R833"/>
  <c r="P833"/>
  <c r="BI828"/>
  <c r="BH828"/>
  <c r="BG828"/>
  <c r="BF828"/>
  <c r="T828"/>
  <c r="R828"/>
  <c r="P828"/>
  <c r="BI823"/>
  <c r="BH823"/>
  <c r="BG823"/>
  <c r="BF823"/>
  <c r="T823"/>
  <c r="R823"/>
  <c r="P823"/>
  <c r="BI818"/>
  <c r="BH818"/>
  <c r="BG818"/>
  <c r="BF818"/>
  <c r="T818"/>
  <c r="R818"/>
  <c r="P818"/>
  <c r="BI813"/>
  <c r="BH813"/>
  <c r="BG813"/>
  <c r="BF813"/>
  <c r="T813"/>
  <c r="R813"/>
  <c r="P813"/>
  <c r="BI809"/>
  <c r="BH809"/>
  <c r="BG809"/>
  <c r="BF809"/>
  <c r="T809"/>
  <c r="R809"/>
  <c r="P809"/>
  <c r="BI803"/>
  <c r="BH803"/>
  <c r="BG803"/>
  <c r="BF803"/>
  <c r="T803"/>
  <c r="R803"/>
  <c r="P803"/>
  <c r="BI797"/>
  <c r="BH797"/>
  <c r="BG797"/>
  <c r="BF797"/>
  <c r="T797"/>
  <c r="R797"/>
  <c r="P797"/>
  <c r="BI790"/>
  <c r="BH790"/>
  <c r="BG790"/>
  <c r="BF790"/>
  <c r="T790"/>
  <c r="R790"/>
  <c r="P790"/>
  <c r="BI783"/>
  <c r="BH783"/>
  <c r="BG783"/>
  <c r="BF783"/>
  <c r="T783"/>
  <c r="R783"/>
  <c r="P783"/>
  <c r="BI777"/>
  <c r="BH777"/>
  <c r="BG777"/>
  <c r="BF777"/>
  <c r="T777"/>
  <c r="R777"/>
  <c r="P777"/>
  <c r="BI771"/>
  <c r="BH771"/>
  <c r="BG771"/>
  <c r="BF771"/>
  <c r="T771"/>
  <c r="R771"/>
  <c r="P771"/>
  <c r="BI766"/>
  <c r="BH766"/>
  <c r="BG766"/>
  <c r="BF766"/>
  <c r="T766"/>
  <c r="R766"/>
  <c r="P766"/>
  <c r="BI763"/>
  <c r="BH763"/>
  <c r="BG763"/>
  <c r="BF763"/>
  <c r="T763"/>
  <c r="R763"/>
  <c r="P763"/>
  <c r="BI758"/>
  <c r="BH758"/>
  <c r="BG758"/>
  <c r="BF758"/>
  <c r="T758"/>
  <c r="R758"/>
  <c r="P758"/>
  <c r="BI753"/>
  <c r="BH753"/>
  <c r="BG753"/>
  <c r="BF753"/>
  <c r="T753"/>
  <c r="R753"/>
  <c r="P753"/>
  <c r="BI748"/>
  <c r="BH748"/>
  <c r="BG748"/>
  <c r="BF748"/>
  <c r="T748"/>
  <c r="R748"/>
  <c r="P748"/>
  <c r="BI740"/>
  <c r="BH740"/>
  <c r="BG740"/>
  <c r="BF740"/>
  <c r="T740"/>
  <c r="R740"/>
  <c r="P740"/>
  <c r="BI735"/>
  <c r="BH735"/>
  <c r="BG735"/>
  <c r="BF735"/>
  <c r="T735"/>
  <c r="R735"/>
  <c r="P735"/>
  <c r="BI728"/>
  <c r="BH728"/>
  <c r="BG728"/>
  <c r="BF728"/>
  <c r="T728"/>
  <c r="R728"/>
  <c r="P728"/>
  <c r="BI723"/>
  <c r="BH723"/>
  <c r="BG723"/>
  <c r="BF723"/>
  <c r="T723"/>
  <c r="R723"/>
  <c r="P723"/>
  <c r="BI718"/>
  <c r="BH718"/>
  <c r="BG718"/>
  <c r="BF718"/>
  <c r="T718"/>
  <c r="R718"/>
  <c r="P718"/>
  <c r="BI713"/>
  <c r="BH713"/>
  <c r="BG713"/>
  <c r="BF713"/>
  <c r="T713"/>
  <c r="R713"/>
  <c r="P713"/>
  <c r="BI704"/>
  <c r="BH704"/>
  <c r="BG704"/>
  <c r="BF704"/>
  <c r="T704"/>
  <c r="R704"/>
  <c r="P704"/>
  <c r="BI692"/>
  <c r="BH692"/>
  <c r="BG692"/>
  <c r="BF692"/>
  <c r="T692"/>
  <c r="R692"/>
  <c r="P692"/>
  <c r="BI685"/>
  <c r="BH685"/>
  <c r="BG685"/>
  <c r="BF685"/>
  <c r="T685"/>
  <c r="R685"/>
  <c r="P685"/>
  <c r="BI680"/>
  <c r="BH680"/>
  <c r="BG680"/>
  <c r="BF680"/>
  <c r="T680"/>
  <c r="R680"/>
  <c r="P680"/>
  <c r="BI675"/>
  <c r="BH675"/>
  <c r="BG675"/>
  <c r="BF675"/>
  <c r="T675"/>
  <c r="R675"/>
  <c r="P675"/>
  <c r="BI671"/>
  <c r="BH671"/>
  <c r="BG671"/>
  <c r="BF671"/>
  <c r="T671"/>
  <c r="R671"/>
  <c r="P671"/>
  <c r="BI654"/>
  <c r="BH654"/>
  <c r="BG654"/>
  <c r="BF654"/>
  <c r="T654"/>
  <c r="R654"/>
  <c r="P654"/>
  <c r="BI638"/>
  <c r="BH638"/>
  <c r="BG638"/>
  <c r="BF638"/>
  <c r="T638"/>
  <c r="R638"/>
  <c r="P638"/>
  <c r="BI621"/>
  <c r="BH621"/>
  <c r="BG621"/>
  <c r="BF621"/>
  <c r="T621"/>
  <c r="R621"/>
  <c r="P621"/>
  <c r="BI604"/>
  <c r="BH604"/>
  <c r="BG604"/>
  <c r="BF604"/>
  <c r="T604"/>
  <c r="R604"/>
  <c r="P604"/>
  <c r="BI601"/>
  <c r="BH601"/>
  <c r="BG601"/>
  <c r="BF601"/>
  <c r="T601"/>
  <c r="R601"/>
  <c r="P601"/>
  <c r="BI597"/>
  <c r="BH597"/>
  <c r="BG597"/>
  <c r="BF597"/>
  <c r="T597"/>
  <c r="R597"/>
  <c r="P597"/>
  <c r="BI593"/>
  <c r="BH593"/>
  <c r="BG593"/>
  <c r="BF593"/>
  <c r="T593"/>
  <c r="R593"/>
  <c r="P593"/>
  <c r="BI589"/>
  <c r="BH589"/>
  <c r="BG589"/>
  <c r="BF589"/>
  <c r="T589"/>
  <c r="R589"/>
  <c r="P589"/>
  <c r="BI583"/>
  <c r="BH583"/>
  <c r="BG583"/>
  <c r="BF583"/>
  <c r="T583"/>
  <c r="R583"/>
  <c r="P583"/>
  <c r="BI578"/>
  <c r="BH578"/>
  <c r="BG578"/>
  <c r="BF578"/>
  <c r="T578"/>
  <c r="R578"/>
  <c r="P578"/>
  <c r="BI573"/>
  <c r="BH573"/>
  <c r="BG573"/>
  <c r="BF573"/>
  <c r="T573"/>
  <c r="R573"/>
  <c r="P573"/>
  <c r="BI568"/>
  <c r="BH568"/>
  <c r="BG568"/>
  <c r="BF568"/>
  <c r="T568"/>
  <c r="R568"/>
  <c r="P568"/>
  <c r="BI562"/>
  <c r="BH562"/>
  <c r="BG562"/>
  <c r="BF562"/>
  <c r="T562"/>
  <c r="R562"/>
  <c r="P562"/>
  <c r="BI557"/>
  <c r="BH557"/>
  <c r="BG557"/>
  <c r="BF557"/>
  <c r="T557"/>
  <c r="R557"/>
  <c r="P557"/>
  <c r="BI552"/>
  <c r="BH552"/>
  <c r="BG552"/>
  <c r="BF552"/>
  <c r="T552"/>
  <c r="T551"/>
  <c r="R552"/>
  <c r="R551"/>
  <c r="P552"/>
  <c r="P551"/>
  <c r="BI546"/>
  <c r="BH546"/>
  <c r="BG546"/>
  <c r="BF546"/>
  <c r="T546"/>
  <c r="T545"/>
  <c r="R546"/>
  <c r="R545"/>
  <c r="P546"/>
  <c r="P545"/>
  <c r="BI541"/>
  <c r="BH541"/>
  <c r="BG541"/>
  <c r="BF541"/>
  <c r="T541"/>
  <c r="R541"/>
  <c r="P541"/>
  <c r="BI537"/>
  <c r="BH537"/>
  <c r="BG537"/>
  <c r="BF537"/>
  <c r="T537"/>
  <c r="R537"/>
  <c r="P537"/>
  <c r="BI533"/>
  <c r="BH533"/>
  <c r="BG533"/>
  <c r="BF533"/>
  <c r="T533"/>
  <c r="R533"/>
  <c r="P533"/>
  <c r="BI530"/>
  <c r="BH530"/>
  <c r="BG530"/>
  <c r="BF530"/>
  <c r="T530"/>
  <c r="R530"/>
  <c r="P530"/>
  <c r="BI526"/>
  <c r="BH526"/>
  <c r="BG526"/>
  <c r="BF526"/>
  <c r="T526"/>
  <c r="R526"/>
  <c r="P526"/>
  <c r="BI522"/>
  <c r="BH522"/>
  <c r="BG522"/>
  <c r="BF522"/>
  <c r="T522"/>
  <c r="R522"/>
  <c r="P522"/>
  <c r="BI518"/>
  <c r="BH518"/>
  <c r="BG518"/>
  <c r="BF518"/>
  <c r="T518"/>
  <c r="R518"/>
  <c r="P518"/>
  <c r="BI513"/>
  <c r="BH513"/>
  <c r="BG513"/>
  <c r="BF513"/>
  <c r="T513"/>
  <c r="R513"/>
  <c r="P513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94"/>
  <c r="BH494"/>
  <c r="BG494"/>
  <c r="BF494"/>
  <c r="T494"/>
  <c r="R494"/>
  <c r="P494"/>
  <c r="BI489"/>
  <c r="BH489"/>
  <c r="BG489"/>
  <c r="BF489"/>
  <c r="T489"/>
  <c r="R489"/>
  <c r="P489"/>
  <c r="BI486"/>
  <c r="BH486"/>
  <c r="BG486"/>
  <c r="BF486"/>
  <c r="T486"/>
  <c r="R486"/>
  <c r="P486"/>
  <c r="BI471"/>
  <c r="BH471"/>
  <c r="BG471"/>
  <c r="BF471"/>
  <c r="T471"/>
  <c r="R471"/>
  <c r="P471"/>
  <c r="BI457"/>
  <c r="BH457"/>
  <c r="BG457"/>
  <c r="BF457"/>
  <c r="T457"/>
  <c r="R457"/>
  <c r="P457"/>
  <c r="BI452"/>
  <c r="BH452"/>
  <c r="BG452"/>
  <c r="BF452"/>
  <c r="T452"/>
  <c r="R452"/>
  <c r="P452"/>
  <c r="BI438"/>
  <c r="BH438"/>
  <c r="BG438"/>
  <c r="BF438"/>
  <c r="T438"/>
  <c r="R438"/>
  <c r="P438"/>
  <c r="BI424"/>
  <c r="BH424"/>
  <c r="BG424"/>
  <c r="BF424"/>
  <c r="T424"/>
  <c r="R424"/>
  <c r="P424"/>
  <c r="BI409"/>
  <c r="BH409"/>
  <c r="BG409"/>
  <c r="BF409"/>
  <c r="T409"/>
  <c r="R409"/>
  <c r="P409"/>
  <c r="BI395"/>
  <c r="BH395"/>
  <c r="BG395"/>
  <c r="BF395"/>
  <c r="T395"/>
  <c r="R395"/>
  <c r="P395"/>
  <c r="BI387"/>
  <c r="BH387"/>
  <c r="BG387"/>
  <c r="BF387"/>
  <c r="T387"/>
  <c r="R387"/>
  <c r="P387"/>
  <c r="BI373"/>
  <c r="BH373"/>
  <c r="BG373"/>
  <c r="BF373"/>
  <c r="T373"/>
  <c r="R373"/>
  <c r="P373"/>
  <c r="BI370"/>
  <c r="BH370"/>
  <c r="BG370"/>
  <c r="BF370"/>
  <c r="T370"/>
  <c r="R370"/>
  <c r="P370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34"/>
  <c r="BH334"/>
  <c r="BG334"/>
  <c r="BF334"/>
  <c r="T334"/>
  <c r="R334"/>
  <c r="P334"/>
  <c r="BI320"/>
  <c r="BH320"/>
  <c r="BG320"/>
  <c r="BF320"/>
  <c r="T320"/>
  <c r="R320"/>
  <c r="P320"/>
  <c r="BI316"/>
  <c r="BH316"/>
  <c r="BG316"/>
  <c r="BF316"/>
  <c r="T316"/>
  <c r="R316"/>
  <c r="P316"/>
  <c r="BI301"/>
  <c r="BH301"/>
  <c r="BG301"/>
  <c r="BF301"/>
  <c r="T301"/>
  <c r="R301"/>
  <c r="P301"/>
  <c r="BI287"/>
  <c r="BH287"/>
  <c r="BG287"/>
  <c r="BF287"/>
  <c r="T287"/>
  <c r="R287"/>
  <c r="P287"/>
  <c r="BI272"/>
  <c r="BH272"/>
  <c r="BG272"/>
  <c r="BF272"/>
  <c r="T272"/>
  <c r="R272"/>
  <c r="P272"/>
  <c r="BI258"/>
  <c r="BH258"/>
  <c r="BG258"/>
  <c r="BF258"/>
  <c r="T258"/>
  <c r="R258"/>
  <c r="P258"/>
  <c r="BI244"/>
  <c r="BH244"/>
  <c r="BG244"/>
  <c r="BF244"/>
  <c r="T244"/>
  <c r="R244"/>
  <c r="P244"/>
  <c r="BI241"/>
  <c r="BH241"/>
  <c r="BG241"/>
  <c r="BF241"/>
  <c r="T241"/>
  <c r="R241"/>
  <c r="P241"/>
  <c r="BI227"/>
  <c r="BH227"/>
  <c r="BG227"/>
  <c r="BF227"/>
  <c r="T227"/>
  <c r="R227"/>
  <c r="P227"/>
  <c r="BI223"/>
  <c r="BH223"/>
  <c r="BG223"/>
  <c r="BF223"/>
  <c r="T223"/>
  <c r="T222"/>
  <c r="R223"/>
  <c r="R222"/>
  <c r="P223"/>
  <c r="P222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190"/>
  <c r="BH190"/>
  <c r="BG190"/>
  <c r="BF190"/>
  <c r="T190"/>
  <c r="R190"/>
  <c r="P190"/>
  <c r="BI176"/>
  <c r="BH176"/>
  <c r="BG176"/>
  <c r="BF176"/>
  <c r="T176"/>
  <c r="R176"/>
  <c r="P176"/>
  <c r="BI170"/>
  <c r="BH170"/>
  <c r="BG170"/>
  <c r="BF170"/>
  <c r="T170"/>
  <c r="R170"/>
  <c r="P170"/>
  <c r="BI165"/>
  <c r="BH165"/>
  <c r="BG165"/>
  <c r="BF165"/>
  <c r="T165"/>
  <c r="R165"/>
  <c r="P165"/>
  <c r="BI149"/>
  <c r="BH149"/>
  <c r="BG149"/>
  <c r="BF149"/>
  <c r="T149"/>
  <c r="R149"/>
  <c r="P149"/>
  <c r="BI135"/>
  <c r="BH135"/>
  <c r="BG135"/>
  <c r="BF135"/>
  <c r="T135"/>
  <c r="R135"/>
  <c r="P135"/>
  <c r="BI121"/>
  <c r="BH121"/>
  <c r="BG121"/>
  <c r="BF121"/>
  <c r="T121"/>
  <c r="R121"/>
  <c r="P121"/>
  <c r="BI115"/>
  <c r="BH115"/>
  <c r="BG115"/>
  <c r="BF115"/>
  <c r="T115"/>
  <c r="T114"/>
  <c r="R115"/>
  <c r="R114"/>
  <c r="P115"/>
  <c r="P114"/>
  <c r="BI110"/>
  <c r="BH110"/>
  <c r="BG110"/>
  <c r="BF110"/>
  <c r="T110"/>
  <c r="T109"/>
  <c r="R110"/>
  <c r="R109"/>
  <c r="P110"/>
  <c r="P109"/>
  <c r="J104"/>
  <c r="J103"/>
  <c r="F103"/>
  <c r="F101"/>
  <c r="E99"/>
  <c r="J55"/>
  <c r="J54"/>
  <c r="F54"/>
  <c r="F52"/>
  <c r="E50"/>
  <c r="J18"/>
  <c r="E18"/>
  <c r="F104"/>
  <c r="J17"/>
  <c r="J12"/>
  <c r="J52"/>
  <c r="E7"/>
  <c r="E97"/>
  <c i="1" r="L50"/>
  <c r="AM50"/>
  <c r="AM49"/>
  <c r="L49"/>
  <c r="AM47"/>
  <c r="L47"/>
  <c r="L45"/>
  <c r="L44"/>
  <c i="2" r="BK967"/>
  <c r="J911"/>
  <c r="BK843"/>
  <c r="J763"/>
  <c r="J654"/>
  <c r="J541"/>
  <c r="J457"/>
  <c r="J165"/>
  <c r="BK958"/>
  <c r="J872"/>
  <c r="J783"/>
  <c r="BK728"/>
  <c r="J638"/>
  <c r="BK537"/>
  <c r="J489"/>
  <c r="J395"/>
  <c r="J170"/>
  <c r="J996"/>
  <c r="J898"/>
  <c r="BK848"/>
  <c r="BK777"/>
  <c r="BK671"/>
  <c r="J552"/>
  <c r="BK486"/>
  <c r="J272"/>
  <c r="BK115"/>
  <c r="BK354"/>
  <c r="BK241"/>
  <c r="J1000"/>
  <c r="BK915"/>
  <c r="J848"/>
  <c r="J740"/>
  <c r="BK675"/>
  <c r="J589"/>
  <c r="BK546"/>
  <c r="J214"/>
  <c r="BK244"/>
  <c r="BK110"/>
  <c r="BK953"/>
  <c r="BK887"/>
  <c r="BK783"/>
  <c r="BK713"/>
  <c r="J593"/>
  <c r="J522"/>
  <c r="J387"/>
  <c r="J209"/>
  <c r="BK938"/>
  <c r="BK865"/>
  <c r="BK790"/>
  <c r="J211"/>
  <c r="BK972"/>
  <c r="BK908"/>
  <c r="J818"/>
  <c r="BK692"/>
  <c r="BK562"/>
  <c r="BK489"/>
  <c r="BK301"/>
  <c r="J110"/>
  <c r="BK349"/>
  <c r="BK218"/>
  <c r="BK992"/>
  <c r="BK893"/>
  <c r="BK823"/>
  <c r="BK735"/>
  <c r="J597"/>
  <c r="J557"/>
  <c r="BK509"/>
  <c r="J354"/>
  <c r="BK977"/>
  <c r="BK921"/>
  <c r="BK828"/>
  <c r="BK763"/>
  <c r="J713"/>
  <c r="BK578"/>
  <c r="BK518"/>
  <c r="J438"/>
  <c r="BK287"/>
  <c r="BK207"/>
  <c r="BK1005"/>
  <c r="J967"/>
  <c r="BK928"/>
  <c r="J823"/>
  <c r="BK758"/>
  <c r="J604"/>
  <c r="J530"/>
  <c r="J424"/>
  <c r="J244"/>
  <c r="BK438"/>
  <c r="J287"/>
  <c r="BK165"/>
  <c r="J928"/>
  <c r="J879"/>
  <c r="J828"/>
  <c r="BK771"/>
  <c r="BK685"/>
  <c r="J518"/>
  <c r="BK370"/>
  <c r="J988"/>
  <c r="J933"/>
  <c r="J887"/>
  <c r="J797"/>
  <c r="J777"/>
  <c r="J735"/>
  <c r="J675"/>
  <c r="BK601"/>
  <c r="BK557"/>
  <c r="J513"/>
  <c r="J471"/>
  <c r="J370"/>
  <c r="BK227"/>
  <c r="BK176"/>
  <c r="BK963"/>
  <c r="J893"/>
  <c r="BK833"/>
  <c r="J790"/>
  <c r="J728"/>
  <c r="BK638"/>
  <c r="BK573"/>
  <c r="BK522"/>
  <c r="BK457"/>
  <c r="BK316"/>
  <c r="BK170"/>
  <c r="J359"/>
  <c r="J207"/>
  <c r="BK996"/>
  <c r="J903"/>
  <c r="J838"/>
  <c r="BK753"/>
  <c r="BK680"/>
  <c r="J578"/>
  <c r="BK533"/>
  <c r="BK471"/>
  <c r="BK223"/>
  <c r="J981"/>
  <c r="J915"/>
  <c r="J843"/>
  <c r="BK766"/>
  <c r="BK740"/>
  <c r="J692"/>
  <c r="BK604"/>
  <c r="J568"/>
  <c r="BK526"/>
  <c r="J486"/>
  <c r="BK409"/>
  <c r="BK272"/>
  <c r="BK135"/>
  <c r="J1005"/>
  <c r="BK981"/>
  <c r="J938"/>
  <c r="BK838"/>
  <c r="J771"/>
  <c r="BK654"/>
  <c r="J537"/>
  <c r="BK452"/>
  <c r="J227"/>
  <c r="BK387"/>
  <c r="BK258"/>
  <c r="BK149"/>
  <c r="BK933"/>
  <c r="BK872"/>
  <c r="J803"/>
  <c r="BK704"/>
  <c r="BK583"/>
  <c r="J526"/>
  <c r="J373"/>
  <c r="J218"/>
  <c r="J121"/>
  <c r="J942"/>
  <c r="J851"/>
  <c r="BK803"/>
  <c r="BK748"/>
  <c r="J685"/>
  <c r="J562"/>
  <c r="J509"/>
  <c r="J320"/>
  <c r="J223"/>
  <c r="J115"/>
  <c r="J984"/>
  <c r="J948"/>
  <c r="BK879"/>
  <c r="J809"/>
  <c r="BK718"/>
  <c r="J583"/>
  <c r="J499"/>
  <c r="BK334"/>
  <c r="BK211"/>
  <c r="BK320"/>
  <c r="J205"/>
  <c r="J972"/>
  <c r="BK898"/>
  <c r="BK813"/>
  <c r="J718"/>
  <c r="J601"/>
  <c r="BK568"/>
  <c r="BK530"/>
  <c r="BK499"/>
  <c r="BK395"/>
  <c r="J241"/>
  <c r="BK214"/>
  <c r="J149"/>
  <c r="J963"/>
  <c r="BK948"/>
  <c r="J908"/>
  <c r="J858"/>
  <c r="J833"/>
  <c r="J758"/>
  <c r="J704"/>
  <c r="J621"/>
  <c r="J573"/>
  <c r="J533"/>
  <c r="BK494"/>
  <c r="BK424"/>
  <c r="J301"/>
  <c r="BK209"/>
  <c r="BK121"/>
  <c r="J1010"/>
  <c r="BK1000"/>
  <c r="BK988"/>
  <c r="J977"/>
  <c r="BK942"/>
  <c r="BK911"/>
  <c r="BK851"/>
  <c r="J813"/>
  <c r="J766"/>
  <c r="J680"/>
  <c r="BK597"/>
  <c r="BK541"/>
  <c r="J494"/>
  <c r="J409"/>
  <c r="J258"/>
  <c i="1" r="AS54"/>
  <c i="2" r="J334"/>
  <c r="J176"/>
  <c r="BK984"/>
  <c r="J921"/>
  <c r="BK858"/>
  <c r="BK818"/>
  <c r="BK723"/>
  <c r="BK621"/>
  <c r="BK552"/>
  <c r="J504"/>
  <c r="BK359"/>
  <c r="J135"/>
  <c r="J953"/>
  <c r="BK903"/>
  <c r="BK809"/>
  <c r="J753"/>
  <c r="J723"/>
  <c r="J671"/>
  <c r="BK593"/>
  <c r="J546"/>
  <c r="BK504"/>
  <c r="J452"/>
  <c r="J349"/>
  <c r="J190"/>
  <c r="BK1010"/>
  <c r="J992"/>
  <c r="J958"/>
  <c r="J865"/>
  <c r="BK797"/>
  <c r="J748"/>
  <c r="BK589"/>
  <c r="BK513"/>
  <c r="BK373"/>
  <c r="BK205"/>
  <c r="J316"/>
  <c r="BK190"/>
  <c l="1" r="BK120"/>
  <c r="J120"/>
  <c r="J63"/>
  <c r="R120"/>
  <c r="P164"/>
  <c r="BK204"/>
  <c r="J204"/>
  <c r="J65"/>
  <c r="R204"/>
  <c r="BK243"/>
  <c r="J243"/>
  <c r="J69"/>
  <c r="T243"/>
  <c r="T372"/>
  <c r="T488"/>
  <c r="P556"/>
  <c r="T556"/>
  <c r="P603"/>
  <c r="BK679"/>
  <c r="J679"/>
  <c r="J77"/>
  <c r="R679"/>
  <c r="P765"/>
  <c r="BK850"/>
  <c r="J850"/>
  <c r="J79"/>
  <c r="T850"/>
  <c r="BK910"/>
  <c r="J910"/>
  <c r="J81"/>
  <c r="R910"/>
  <c r="BK947"/>
  <c r="R947"/>
  <c r="R957"/>
  <c r="P987"/>
  <c r="T120"/>
  <c r="R164"/>
  <c r="P204"/>
  <c r="BK226"/>
  <c r="J226"/>
  <c r="J68"/>
  <c r="R226"/>
  <c r="T226"/>
  <c r="R243"/>
  <c r="P372"/>
  <c r="BK488"/>
  <c r="J488"/>
  <c r="J71"/>
  <c r="P488"/>
  <c r="BK532"/>
  <c r="J532"/>
  <c r="J72"/>
  <c r="R532"/>
  <c r="BK556"/>
  <c r="J556"/>
  <c r="J75"/>
  <c r="BK603"/>
  <c r="J603"/>
  <c r="J76"/>
  <c r="R603"/>
  <c r="P679"/>
  <c r="BK765"/>
  <c r="J765"/>
  <c r="J78"/>
  <c r="R765"/>
  <c r="P850"/>
  <c r="BK886"/>
  <c r="J886"/>
  <c r="J80"/>
  <c r="T886"/>
  <c r="T910"/>
  <c r="BK957"/>
  <c r="J957"/>
  <c r="J84"/>
  <c r="T957"/>
  <c r="T987"/>
  <c r="P120"/>
  <c r="P108"/>
  <c r="BK164"/>
  <c r="J164"/>
  <c r="J64"/>
  <c r="T164"/>
  <c r="T204"/>
  <c r="P226"/>
  <c r="P243"/>
  <c r="BK372"/>
  <c r="J372"/>
  <c r="J70"/>
  <c r="R372"/>
  <c r="R488"/>
  <c r="P532"/>
  <c r="T532"/>
  <c r="R556"/>
  <c r="T603"/>
  <c r="T679"/>
  <c r="T765"/>
  <c r="R850"/>
  <c r="P886"/>
  <c r="R886"/>
  <c r="P910"/>
  <c r="P947"/>
  <c r="T947"/>
  <c r="T946"/>
  <c r="P957"/>
  <c r="BK987"/>
  <c r="J987"/>
  <c r="J85"/>
  <c r="R987"/>
  <c r="BK109"/>
  <c r="J109"/>
  <c r="J61"/>
  <c r="BK114"/>
  <c r="J114"/>
  <c r="J62"/>
  <c r="BK222"/>
  <c r="J222"/>
  <c r="J66"/>
  <c r="BK545"/>
  <c r="J545"/>
  <c r="J73"/>
  <c r="BK551"/>
  <c r="J551"/>
  <c r="J74"/>
  <c r="BK1004"/>
  <c r="J1004"/>
  <c r="J86"/>
  <c r="BK1009"/>
  <c r="J1009"/>
  <c r="J87"/>
  <c r="E48"/>
  <c r="J101"/>
  <c r="BE115"/>
  <c r="BE209"/>
  <c r="BE211"/>
  <c r="BE223"/>
  <c r="BE370"/>
  <c r="BE395"/>
  <c r="BE121"/>
  <c r="BE135"/>
  <c r="BE165"/>
  <c r="BE170"/>
  <c r="BE207"/>
  <c r="BE218"/>
  <c r="BE258"/>
  <c r="BE349"/>
  <c r="BE359"/>
  <c r="BE387"/>
  <c r="BE452"/>
  <c r="BE457"/>
  <c r="BE471"/>
  <c r="BE509"/>
  <c r="BE526"/>
  <c r="BE530"/>
  <c r="BE533"/>
  <c r="BE541"/>
  <c r="BE546"/>
  <c r="BE557"/>
  <c r="BE568"/>
  <c r="BE583"/>
  <c r="BE593"/>
  <c r="BE621"/>
  <c r="BE638"/>
  <c r="BE685"/>
  <c r="BE723"/>
  <c r="BE740"/>
  <c r="BE753"/>
  <c r="BE763"/>
  <c r="BE766"/>
  <c r="BE771"/>
  <c r="BE790"/>
  <c r="BE803"/>
  <c r="BE828"/>
  <c r="BE843"/>
  <c r="BE858"/>
  <c r="BE872"/>
  <c r="BE887"/>
  <c r="BE903"/>
  <c r="BE921"/>
  <c r="BE933"/>
  <c r="BE938"/>
  <c r="BE953"/>
  <c r="BE958"/>
  <c r="BE977"/>
  <c r="BE996"/>
  <c r="BE1000"/>
  <c r="BE1005"/>
  <c r="BE1010"/>
  <c r="F55"/>
  <c r="BE149"/>
  <c r="BE214"/>
  <c r="BE241"/>
  <c r="BE301"/>
  <c r="BE354"/>
  <c r="BE373"/>
  <c r="BE489"/>
  <c r="BE499"/>
  <c r="BE518"/>
  <c r="BE522"/>
  <c r="BE552"/>
  <c r="BE589"/>
  <c r="BE597"/>
  <c r="BE601"/>
  <c r="BE654"/>
  <c r="BE675"/>
  <c r="BE680"/>
  <c r="BE704"/>
  <c r="BE735"/>
  <c r="BE758"/>
  <c r="BE783"/>
  <c r="BE813"/>
  <c r="BE823"/>
  <c r="BE879"/>
  <c r="BE898"/>
  <c r="BE911"/>
  <c r="BE915"/>
  <c r="BE967"/>
  <c r="BE972"/>
  <c r="BE110"/>
  <c r="BE176"/>
  <c r="BE190"/>
  <c r="BE205"/>
  <c r="BE227"/>
  <c r="BE244"/>
  <c r="BE272"/>
  <c r="BE287"/>
  <c r="BE316"/>
  <c r="BE320"/>
  <c r="BE334"/>
  <c r="BE409"/>
  <c r="BE424"/>
  <c r="BE438"/>
  <c r="BE486"/>
  <c r="BE494"/>
  <c r="BE504"/>
  <c r="BE513"/>
  <c r="BE537"/>
  <c r="BE562"/>
  <c r="BE573"/>
  <c r="BE578"/>
  <c r="BE604"/>
  <c r="BE671"/>
  <c r="BE692"/>
  <c r="BE713"/>
  <c r="BE718"/>
  <c r="BE728"/>
  <c r="BE748"/>
  <c r="BE777"/>
  <c r="BE797"/>
  <c r="BE809"/>
  <c r="BE818"/>
  <c r="BE833"/>
  <c r="BE838"/>
  <c r="BE848"/>
  <c r="BE851"/>
  <c r="BE865"/>
  <c r="BE893"/>
  <c r="BE908"/>
  <c r="BE928"/>
  <c r="BE942"/>
  <c r="BE948"/>
  <c r="BE963"/>
  <c r="BE981"/>
  <c r="BE984"/>
  <c r="BE988"/>
  <c r="BE992"/>
  <c r="F36"/>
  <c i="1" r="BC55"/>
  <c r="BC54"/>
  <c r="W32"/>
  <c i="2" r="F34"/>
  <c i="1" r="BA55"/>
  <c r="BA54"/>
  <c r="W30"/>
  <c i="2" r="F35"/>
  <c i="1" r="BB55"/>
  <c r="BB54"/>
  <c r="W31"/>
  <c i="2" r="J34"/>
  <c i="1" r="AW55"/>
  <c i="2" r="F37"/>
  <c i="1" r="BD55"/>
  <c r="BD54"/>
  <c r="W33"/>
  <c i="2" l="1" r="T108"/>
  <c r="R108"/>
  <c r="P946"/>
  <c r="P225"/>
  <c r="P107"/>
  <c i="1" r="AU55"/>
  <c i="2" r="T225"/>
  <c r="T107"/>
  <c r="R225"/>
  <c r="R107"/>
  <c r="R946"/>
  <c r="BK946"/>
  <c r="J946"/>
  <c r="J82"/>
  <c r="J947"/>
  <c r="J83"/>
  <c r="BK225"/>
  <c r="J225"/>
  <c r="J67"/>
  <c r="BK108"/>
  <c r="J108"/>
  <c r="J60"/>
  <c i="1" r="AY54"/>
  <c i="2" r="F33"/>
  <c i="1" r="AZ55"/>
  <c r="AZ54"/>
  <c r="W29"/>
  <c r="AU54"/>
  <c r="AX54"/>
  <c r="AW54"/>
  <c r="AK30"/>
  <c i="2" r="J33"/>
  <c i="1" r="AV55"/>
  <c r="AT55"/>
  <c i="2" l="1" r="BK107"/>
  <c r="J107"/>
  <c i="1" r="AV54"/>
  <c r="AK29"/>
  <c i="2" r="J30"/>
  <c i="1" r="AG55"/>
  <c r="AG54"/>
  <c r="AK26"/>
  <c i="2" l="1" r="J39"/>
  <c r="J59"/>
  <c i="1" r="AN55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<sst xmlns="http://schemas.openxmlformats.org/spreadsheetml/2006/main">
  <si>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</si>
  <si>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</si>
  <si>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</si>
  <si>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</si>
  <si>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</si>
  <si>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{dce8d7d9-3f89-47b5-a174-eff2628ef3d8}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</si>
  <si>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</si>
  <si>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</si>
  <si>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</si>
  <si>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</si>
  <si>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</si>
  <si>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</si>
  <si>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</si>
  <si>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</si>
  <si>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202124-2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</si>
  <si>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</si>
  <si>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</si>
  <si>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střechy objektu, Římská 15, Praha 2, č.p. 499, p.č. 486/1, k.ú. Vinohrady</t>
  </si>
  <si>
    <t>KSO:</t>
  </si>
  <si>
    <t/>
  </si>
  <si>
    <t>CC-CZ:</t>
  </si>
  <si>
    <t>Místo:</t>
  </si>
  <si>
    <t>p.č.486/1, 488</t>
  </si>
  <si>
    <t>Datum:</t>
  </si>
  <si>
    <t>9. 8. 2021</t>
  </si>
  <si>
    <t>Zadavatel:</t>
  </si>
  <si>
    <t>IČ:</t>
  </si>
  <si>
    <t>Český rozhlas Vinohradská 12 120 99 Praha 2</t>
  </si>
  <si>
    <t>DIČ:</t>
  </si>
  <si>
    <t>Uchazeč:</t>
  </si>
  <si>
    <t>Vyplň údaj</t>
  </si>
  <si>
    <t>Projektant:</t>
  </si>
  <si>
    <t xml:space="preserve">Bohemian Buildings Partners sro Služeb 4 Praha 10 </t>
  </si>
  <si>
    <t>True</t>
  </si>
  <si>
    <t>Zpracovatel:</t>
  </si>
  <si>
    <t>František Mrázek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</si>
  <si>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</si>
  <si>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PODMÍNKY K REALIZACI:_x000d_
KONKRÉTNÍ TECHNICKÉ SPECIFIKACE VÝROBKŮ A MATERIÁLŮ OBSAŽENÉ V PROJEKTOVÉ DOKUMENTACI A VÝKAZU VÝMĚR  UDÁVAJÍ TECHNICKÝ STANDARD STAVBY, JEDNOTLIVÝCH VÝROBKŮ A MATERIÁLU A JE MOŽNÉ PO DOHODĚ S INVESTOREM A PROJEKTANTEM ZAMĚNIT ZA ROVNOCENÉ VÝROBKY._x000d_
 _x000d_
SOUČÁSTÍ JSOU VEŠKERÉ SPOJOVACÍ PRVKY, KOTEVNÍ ELEMENTY PRO KOTVENÍ DO NAVAZUJÍCÍCH KONSTRUKCÍ, TMELY, LEPIDLA, OSTATNÍ MATERIÁL A KONSTRUKCE NEZBYTNÉ PRO ZHOTOVENÍ SYSTÉMU, POVRCHOVÉ ÚPRAVY, ANTIKOROZNÍ NÁTĚRY POMOCNÝCH KONSTRUKCÍ. DÍLENSKÁ DOKUMENTACE PRO ZÁMEČNICKÉ, TRUHLÁŘSKÉ, A KLEMPÍŘSKÉ KCE A OSTATNÍ._x000d_
 _x000d_
SOUČÁSTÍ BUDOU I OSTATNÍ POLOŽKY NEUVÁDĚNÉ V TĚCHTO TECHNICKÝCH VÝKRESECH, KTERÉ JSOU PRO DODAVATELE POTŘEBNÉ K OCENĚNÍ DÍLA._x000d_
 _x000d_
OSTATNÍ POŽADAVKY DEFINOVANÉ TEXTOVÉ ČÁSTI PD._x000d_
VEŠKERÉ SKUTEČNOSTI JE NUTNO PROVĚŘIT PŘÍMO NA MÍSTĚ A ZOHLEDNIT. V PŘÍPADĚ, ŽE SE LIŠÍ OD PŘEDPOKLADŮ V PROJEKTU, JE NUTNÁ KONZULTACE S PROJEKTANTEM PRO POSOUZENÍ ČI UPŘESNĚNÍ DALŠÍHO POSTUPU PRACÍ NA STAVBĚ. KOORDINACE TECHNICKÉ INFRASTRUKTURY BUDE PROVEDENA PŘÍMO NA STAVBĚ. NA TENTO STUPEŇ DOKUMENTACE MUSÍ NAVAZOVAT DÍLENSKÁ A VÝROBNĚ TECHNICKÁ DOKUMENTACE, ZPRACOVANÁ DODAVATELEM STAVBY, DLE PLATNÉ LEGISLATIVY A PODROBNÉHO ZAMĚŘENÍ NA STAVBĚ. NEDÍLNOU SOUČÁSTÍ DOKUMENTACE JSOU OSTATNÍ VÝKRESY PROFESÍ, TECHNICKÉ ZPRÁVY, TABULKY A DALŠÍ ČÁSTI PD. PŘI REALIZACI JE TŘEBA DODRŽOVAT PLATNÉ BEZP. PŘEDPISY, ČSN A TECHNOL. POSTUPY. POVRCHOVÉ MATERIÁLY, DETAILY A DALŠÍ BUDOU PŘED OBJEDNÁNÍM SCHVÁLENY ARCHITEKTEM, INVESTOREM._x000d_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</si>
  <si>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</si>
  <si>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</si>
  <si>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</si>
  <si>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</si>
  <si>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</si>
  <si>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</si>
  <si>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</si>
  <si>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</si>
  <si>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</si>
  <si>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</si>
  <si>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</si>
  <si>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</si>
  <si>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</si>
  <si>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</si>
  <si>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</si>
  <si>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</si>
  <si>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</si>
  <si>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</si>
  <si>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</si>
  <si>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</si>
  <si>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</si>
  <si>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</si>
  <si>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</si>
  <si>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</si>
  <si>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</si>
  <si>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</si>
  <si>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</si>
  <si>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</si>
  <si>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</si>
  <si>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</si>
  <si>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</si>
  <si>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</si>
  <si>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</si>
  <si>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</si>
  <si>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</si>
  <si>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</si>
  <si>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</si>
  <si>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</si>
  <si>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</si>
  <si>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</si>
  <si>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STA</t>
  </si>
  <si>
    <t>1</t>
  </si>
  <si>
    <t>{741d3ba8-ea7a-416b-836c-df42bea1cb98}</t>
  </si>
  <si>
    <t>2</t>
  </si>
  <si>
    <t>KRYCÍ LIST SOUPISU PRACÍ</t>
  </si>
  <si>
    <t>Objekt:</t>
  </si>
  <si>
    <t>SO 02 - Rekonstrukce střechy objektu, Římská 15, Praha 2, č.p. 499, p.č. 486/1, k.ú. Vinohrady</t>
  </si>
  <si>
    <t xml:space="preserve">PODMÍNKY K REALIZACI: KONKRÉTNÍ TECHNICKÉ SPECIFIKACE VÝROBKŮ A MATERIÁLŮ OBSAŽENÉ V PROJEKTOVÉ DOKUMENTACI A VÝKAZU VÝMĚR  UDÁVAJÍ TECHNICKÝ STANDARD STAVBY, JEDNOTLIVÝCH VÝROBKŮ A MATERIÁLU A JE MOŽNÉ PO DOHODĚ S INVESTOREM A PROJEKTANTEM ZAMĚNIT ZA ROVNOCENÉ VÝROBKY.   SOUČÁSTÍ JSOU VEŠKERÉ SPOJOVACÍ PRVKY, KOTEVNÍ ELEMENTY PRO KOTVENÍ DO NAVAZUJÍCÍCH KONSTRUKCÍ, TMELY, LEPIDLA, OSTATNÍ MATERIÁL A KONSTRUKCE NEZBYTNÉ PRO ZHOTOVENÍ SYSTÉMU, POVRCHOVÉ ÚPRAVY, ANTIKOROZNÍ NÁTĚRY POMOCNÝCH KONSTRUKCÍ. DÍLENSKÁ DOKUMENTACE PRO ZÁMEČNICKÉ, TRUHLÁŘSKÉ, A KLEMPÍŘSKÉ KCE A OSTATNÍ.   SOUČÁSTÍ BUDOU I OSTATNÍ POLOŽKY NEUVÁDĚNÉ V TĚCHTO TECHNICKÝCH VÝKRESECH, KTERÉ JSOU PRO DODAVATELE POTŘEBNÉ K OCENĚNÍ DÍLA.   OSTATNÍ POŽADAVKY DEFINOVANÉ TEXTOVÉ ČÁSTI PD. VEŠKERÉ SKUTEČNOSTI JE NUTNO PROVĚŘIT PŘÍMO NA MÍSTĚ A ZOHLEDNIT. V PŘÍPADĚ, ŽE SE LIŠÍ OD PŘEDPOKLADŮ V PROJEKTU, JE NUTNÁ KONZULTACE S PROJEKTANTEM PRO POSOUZENÍ ČI UPŘESNĚNÍ DALŠÍHO POSTUPU PRACÍ NA STAVBĚ. KOORDINACE TECHNICKÉ INFRASTRUKTURY BUDE PROVEDENA PŘÍMO NA STAVBĚ. NA TENTO STUPEŇ DOKUMENTACE MUSÍ NAVAZOVAT DÍLENSKÁ A VÝROBNĚ TECHNICKÁ DOKUMENTACE, ZPRACOVANÁ DODAVATELEM STAVBY, DLE PLATNÉ LEGISLATIVY A PODROBNÉHO ZAMĚŘENÍ NA STAVBĚ. NEDÍLNOU SOUČÁSTÍ DOKUMENTACE JSOU OSTATNÍ VÝKRESY PROFESÍ, TECHNICKÉ ZPRÁVY, TABULKY A DALŠÍ ČÁSTI PD. PŘI REALIZACI JE TŘEBA DODRŽOVAT PLATNÉ BEZP. PŘEDPISY, ČSN A TECHNOL. POSTUPY. POVRCHOVÉ MATERIÁLY, DETAILY A DALŠÍ BUDOU PŘED OBJEDNÁNÍM SCHVÁLENY ARCHITEKTEM, INVESTOREM.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</si>
  <si>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</si>
  <si>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</si>
  <si>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</si>
  <si>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</si>
  <si>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</si>
  <si>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</si>
  <si>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</si>
  <si>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</si>
  <si>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</si>
  <si>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</si>
  <si>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</si>
  <si>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</si>
  <si>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</si>
  <si>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</si>
  <si>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</si>
  <si>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</si>
  <si>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723 - Zdravotechnika - vnitřní plynovod</t>
  </si>
  <si>
    <t xml:space="preserve">    727 - Zdravotechnika - požární ochrana</t>
  </si>
  <si>
    <t xml:space="preserve">    733 - Ústřední vytápění - rozvodné potrubí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</si>
  <si>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</si>
  <si>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</si>
  <si>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</si>
  <si>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</si>
  <si>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</si>
  <si>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787 - Dokončovací práce - zasklívání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</si>
  <si>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</si>
  <si>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</si>
  <si>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</si>
  <si>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</si>
  <si>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</si>
  <si>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</si>
  <si>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</si>
  <si>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</si>
  <si>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</si>
  <si>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</si>
  <si>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</si>
  <si>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</si>
  <si>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</si>
  <si>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</si>
  <si>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</si>
  <si>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</si>
  <si>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</si>
  <si>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</si>
  <si>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</si>
  <si>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</si>
  <si>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</si>
  <si>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</si>
  <si>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</si>
  <si>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</si>
  <si>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</si>
  <si>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184818235</t>
  </si>
  <si>
    <t>Ochrana kmene bedněním před poškozením stavebním provozem zřízení včetně odstranění výšky bednění do 2 m průměru kmene přes 900 do 1100 mm</t>
  </si>
  <si>
    <t>kus</t>
  </si>
  <si>
    <t>CS ÚRS 2021 01</t>
  </si>
  <si>
    <t>4</t>
  </si>
  <si>
    <t>366105812</t>
  </si>
  <si>
    <t>Online PSC</t>
  </si>
  <si>
    <t>https://podminky.urs.cz/item/CS_URS_2021_01/184818235</t>
  </si>
  <si>
    <t>VV</t>
  </si>
  <si>
    <t>6</t>
  </si>
  <si>
    <t>Součet</t>
  </si>
  <si>
    <t>Zakládání</t>
  </si>
  <si>
    <t>275391131</t>
  </si>
  <si>
    <t>Vložky do základových konstrukcí patek antivibrační rohože z recyklované pryže, včetně překrytí PE folií lepené celoplošně vodorovně, tuhost desky přes 1 MPa</t>
  </si>
  <si>
    <t>m2</t>
  </si>
  <si>
    <t>-2140537844</t>
  </si>
  <si>
    <t>https://podminky.urs.cz/item/CS_URS_2021_01/275391131</t>
  </si>
  <si>
    <t>"D.1.1.3.4.1.Ostatní výrobky"</t>
  </si>
  <si>
    <t>"OV 60.01"0,5*0,5*18</t>
  </si>
  <si>
    <t>Úpravy povrchů, podlahy a osazování výplní</t>
  </si>
  <si>
    <t>3</t>
  </si>
  <si>
    <t>632452441</t>
  </si>
  <si>
    <t>Doplnění cementového potěru na mazaninách a betonových podkladech (s dodáním hmot), hlazeného dřevěným nebo ocelovým hladítkem, plochy jednotlivě přes 1 m2 do 4 m2 a tl. přes 30 do 40 mm</t>
  </si>
  <si>
    <t>-1390280045</t>
  </si>
  <si>
    <t>https://podminky.urs.cz/item/CS_URS_2021_01/632452441</t>
  </si>
  <si>
    <t>"D.1.1.2.2. Stav půdorys střechy 7.NP - bourací kce"</t>
  </si>
  <si>
    <t>6,55*5,4</t>
  </si>
  <si>
    <t>6,55*6,87</t>
  </si>
  <si>
    <t>4,8*6,87</t>
  </si>
  <si>
    <t>4,8*6,92</t>
  </si>
  <si>
    <t>"D.1.1.2.1. Stav půdorys střechy 6.NP - bourací kce"</t>
  </si>
  <si>
    <t>17,59*8,27</t>
  </si>
  <si>
    <t>11,35*5,55</t>
  </si>
  <si>
    <t>4,8*5,55</t>
  </si>
  <si>
    <t>7,02*17,59</t>
  </si>
  <si>
    <t>4,65*9,74</t>
  </si>
  <si>
    <t>636311122</t>
  </si>
  <si>
    <t>Kladení dlažby z betonových dlaždic na sucho na terče z umělé hmoty o rozměru dlažby 50x50 cm, o výšce terče přes 25 do 70 mm</t>
  </si>
  <si>
    <t>-1452239358</t>
  </si>
  <si>
    <t>https://podminky.urs.cz/item/CS_URS_2021_01/636311122</t>
  </si>
  <si>
    <t>"D.1.1.2.2. Stav půdorys střechy 7.NP"</t>
  </si>
  <si>
    <t>"D.1.1.2.1. Stav půdorys střechy 6.NP"</t>
  </si>
  <si>
    <t>5</t>
  </si>
  <si>
    <t>M</t>
  </si>
  <si>
    <t>59245601</t>
  </si>
  <si>
    <t>dlažba desková betonová 500x500x50mm přírodní</t>
  </si>
  <si>
    <t>8</t>
  </si>
  <si>
    <t>-777192230</t>
  </si>
  <si>
    <t>https://podminky.urs.cz/item/CS_URS_2021_01/59245601</t>
  </si>
  <si>
    <t>550,436*1,02 'Přepočtené koeficientem množství</t>
  </si>
  <si>
    <t>9</t>
  </si>
  <si>
    <t>Ostatní konstrukce a práce, bourání</t>
  </si>
  <si>
    <t>945411111</t>
  </si>
  <si>
    <t>Výsuvná šplhací plošina se zdvihem motorickým a s veškerým příslušenstvím s jedním podvozkem a s jedním stožárem výšky do 80 m</t>
  </si>
  <si>
    <t>den</t>
  </si>
  <si>
    <t>-37872654</t>
  </si>
  <si>
    <t>https://podminky.urs.cz/item/CS_URS_2021_01/945411111</t>
  </si>
  <si>
    <t>"předpoklad použití 4 měsíce=122 dní" 122</t>
  </si>
  <si>
    <t>7</t>
  </si>
  <si>
    <t>949101112</t>
  </si>
  <si>
    <t>Lešení pomocné pracovní pro objekty pozemních staveb pro zatížení do 150 kg/m2, o výšce lešeňové podlahy přes 1,9 do 3,5 m</t>
  </si>
  <si>
    <t>-782244721</t>
  </si>
  <si>
    <t>https://podminky.urs.cz/item/CS_URS_2021_01/949101112</t>
  </si>
  <si>
    <t>"předpoklad použití 4 měsíce=122 dní"</t>
  </si>
  <si>
    <t>(6,87+5,17+4,57)*2,7*2*122</t>
  </si>
  <si>
    <t>965042141</t>
  </si>
  <si>
    <t>Bourání mazanin betonových nebo z litého asfaltu tl. do 100 mm, plochy přes 4 m2</t>
  </si>
  <si>
    <t>m3</t>
  </si>
  <si>
    <t>1409414554</t>
  </si>
  <si>
    <t>https://podminky.urs.cz/item/CS_URS_2021_01/965042141</t>
  </si>
  <si>
    <t>6,55*5,4*0,1</t>
  </si>
  <si>
    <t>6,55*6,87*0,1</t>
  </si>
  <si>
    <t>4,8*6,87*0,1</t>
  </si>
  <si>
    <t>4,8*6,92*0,1</t>
  </si>
  <si>
    <t>17,59*8,27*0,1</t>
  </si>
  <si>
    <t>11,35*5,55*0,1</t>
  </si>
  <si>
    <t>4,8*5,55*0,1</t>
  </si>
  <si>
    <t>7,02*17,59*0,1</t>
  </si>
  <si>
    <t>4,65*9,74*0,1</t>
  </si>
  <si>
    <t>965081353</t>
  </si>
  <si>
    <t>Bourání podlah z dlaždic bez podkladního lože nebo mazaniny, s jakoukoliv výplní spár betonových, teracových nebo čedičových tl. přes 40 mm, plochy přes 1 m2</t>
  </si>
  <si>
    <t>-560058802</t>
  </si>
  <si>
    <t>https://podminky.urs.cz/item/CS_URS_2021_01/965081353</t>
  </si>
  <si>
    <t>997</t>
  </si>
  <si>
    <t>Přesun sutě</t>
  </si>
  <si>
    <t>10</t>
  </si>
  <si>
    <t>997013118</t>
  </si>
  <si>
    <t>Vnitrostaveništní doprava suti a vybouraných hmot vodorovně do 50 m svisle s použitím mechanizace pro budovy a haly výšky přes 24 do 27 m</t>
  </si>
  <si>
    <t>t</t>
  </si>
  <si>
    <t>-1879877015</t>
  </si>
  <si>
    <t>https://podminky.urs.cz/item/CS_URS_2021_01/997013118</t>
  </si>
  <si>
    <t>11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</si>
  <si>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</si>
  <si>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</si>
  <si>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-1115901657</t>
  </si>
  <si>
    <t>https://podminky.urs.cz/item/CS_URS_2021_01/997013219</t>
  </si>
  <si>
    <t>12</t>
  </si>
  <si>
    <t>997013501</t>
  </si>
  <si>
    <t>Odvoz suti a vybouraných hmot na skládku nebo meziskládku se složením, na vzdálenost do 1 km</t>
  </si>
  <si>
    <t>1931144128</t>
  </si>
  <si>
    <t>https://podminky.urs.cz/item/CS_URS_2021_01/997013501</t>
  </si>
  <si>
    <t>13</t>
  </si>
  <si>
    <t>997013509</t>
  </si>
  <si>
    <t>Odvoz suti a vybouraných hmot na skládku nebo meziskládku se složením, na vzdálenost Příplatek k ceně za každý další i započatý 1 km přes 1 km</t>
  </si>
  <si>
    <t>278094343</t>
  </si>
  <si>
    <t>https://podminky.urs.cz/item/CS_URS_2021_01/997013509</t>
  </si>
  <si>
    <t>258,724*19 'Přepočtené koeficientem množství</t>
  </si>
  <si>
    <t>14</t>
  </si>
  <si>
    <t>997013601</t>
  </si>
  <si>
    <t>Poplatek za uložení stavebního odpadu na skládce (skládkovné) z prostého betonu zatříděného do Katalogu odpadů pod kódem 17 01 01</t>
  </si>
  <si>
    <t>1332935579</t>
  </si>
  <si>
    <t>https://podminky.urs.cz/item/CS_URS_2021_01/997013601</t>
  </si>
  <si>
    <t>225,66</t>
  </si>
  <si>
    <t>997013814</t>
  </si>
  <si>
    <t>Poplatek za uložení stavebního odpadu na skládce (skládkovné) z izolačních materiálů zatříděného do Katalogu odpadů pod kódem 17 06 04</t>
  </si>
  <si>
    <t>448002523</t>
  </si>
  <si>
    <t>https://podminky.urs.cz/item/CS_URS_2021_01/997013814</t>
  </si>
  <si>
    <t>33,044</t>
  </si>
  <si>
    <t>998</t>
  </si>
  <si>
    <t>Přesun hmot</t>
  </si>
  <si>
    <t>16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</si>
  <si>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</si>
  <si>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</si>
  <si>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1281930958</t>
  </si>
  <si>
    <t>https://podminky.urs.cz/item/CS_URS_2021_01/998011002</t>
  </si>
  <si>
    <t>PSV</t>
  </si>
  <si>
    <t>Práce a dodávky PSV</t>
  </si>
  <si>
    <t>711</t>
  </si>
  <si>
    <t>Izolace proti vodě, vlhkosti a plynům</t>
  </si>
  <si>
    <t>17</t>
  </si>
  <si>
    <t>711131811</t>
  </si>
  <si>
    <t>Odstranění izolace proti zemní vlhkosti na ploše vodorovné V</t>
  </si>
  <si>
    <t>86737094</t>
  </si>
  <si>
    <t>https://podminky.urs.cz/item/CS_URS_2021_01/711131811</t>
  </si>
  <si>
    <t>18</t>
  </si>
  <si>
    <t>998711203</t>
  </si>
  <si>
    <t>Přesun hmot pro izolace proti vodě, vlhkosti a plynům stanovený procentní sazbou (%) z ceny vodorovná dopravní vzdálenost do 50 m v objektech výšky přes 12 do 60 m</t>
  </si>
  <si>
    <t>%</t>
  </si>
  <si>
    <t>-1315687325</t>
  </si>
  <si>
    <t>https://podminky.urs.cz/item/CS_URS_2021_01/998711203</t>
  </si>
  <si>
    <t>712</t>
  </si>
  <si>
    <t>Povlakové krytiny</t>
  </si>
  <si>
    <t>19</t>
  </si>
  <si>
    <t>712300833</t>
  </si>
  <si>
    <t>Odstranění ze střech plochých do 10° krytiny povlakové třívrstvé</t>
  </si>
  <si>
    <t>-1209171752</t>
  </si>
  <si>
    <t>https://podminky.urs.cz/item/CS_URS_2021_01/712300833</t>
  </si>
  <si>
    <t>20</t>
  </si>
  <si>
    <t>712311101</t>
  </si>
  <si>
    <t>Provedení povlakové krytiny střech plochých do 10° natěradly a tmely za studena nátěrem lakem penetračním nebo asfaltovým</t>
  </si>
  <si>
    <t>725147499</t>
  </si>
  <si>
    <t>https://podminky.urs.cz/item/CS_URS_2021_01/712311101</t>
  </si>
  <si>
    <t>11163150</t>
  </si>
  <si>
    <t>lak penetrační asfaltový</t>
  </si>
  <si>
    <t>32</t>
  </si>
  <si>
    <t>-1642915205</t>
  </si>
  <si>
    <t>https://podminky.urs.cz/item/CS_URS_2021_01/11163150</t>
  </si>
  <si>
    <t>550,436*0,0003 'Přepočtené koeficientem množství</t>
  </si>
  <si>
    <t>22</t>
  </si>
  <si>
    <t>712341559</t>
  </si>
  <si>
    <t>Provedení povlakové krytiny střech plochých do 10° pásy přitavením NAIP v plné ploše</t>
  </si>
  <si>
    <t>1920677055</t>
  </si>
  <si>
    <t>https://podminky.urs.cz/item/CS_URS_2021_01/712341559</t>
  </si>
  <si>
    <t>23</t>
  </si>
  <si>
    <t>62853004</t>
  </si>
  <si>
    <t>pás asfaltový natavitelný modifikovaný SBS tl 4,0mm s vložkou ze skleněné tkaniny a spalitelnou PE fólií nebo jemnozrnným minerálním posypem na horním povrchu</t>
  </si>
  <si>
    <t>-192136762</t>
  </si>
  <si>
    <t>https://podminky.urs.cz/item/CS_URS_2021_01/62853004</t>
  </si>
  <si>
    <t>550,436*1,1655 'Přepočtené koeficientem množství</t>
  </si>
  <si>
    <t>24</t>
  </si>
  <si>
    <t>712363366</t>
  </si>
  <si>
    <t>Povlakové krytiny střech plochých do 10° z tvarovaných poplastovaných lišt pro mPVC rovná lišta rš 100 mm</t>
  </si>
  <si>
    <t>m</t>
  </si>
  <si>
    <t>-1087454865</t>
  </si>
  <si>
    <t>https://podminky.urs.cz/item/CS_URS_2021_01/712363366</t>
  </si>
  <si>
    <t>"K 60.09"198</t>
  </si>
  <si>
    <t>25</t>
  </si>
  <si>
    <t>712363604</t>
  </si>
  <si>
    <t>Provedení povlak krytiny mechanicky kotvenou do betonu TI tl přes 240 mm vnitřní pole, budova v do 18 m</t>
  </si>
  <si>
    <t>1954196396</t>
  </si>
  <si>
    <t>https://podminky.urs.cz/item/CS_URS_2021_01/712363604</t>
  </si>
  <si>
    <t>26</t>
  </si>
  <si>
    <t>28322012</t>
  </si>
  <si>
    <t>fólie hydroizolační střešní mPVC mechanicky kotvená tl 1,5mm šedá</t>
  </si>
  <si>
    <t>2112173739</t>
  </si>
  <si>
    <t>https://podminky.urs.cz/item/CS_URS_2021_01/28322012</t>
  </si>
  <si>
    <t>550,436*1,15 'Přepočtené koeficientem množství</t>
  </si>
  <si>
    <t>27</t>
  </si>
  <si>
    <t>712363605</t>
  </si>
  <si>
    <t>Provedení povlak krytiny mechanicky kotvenou do betonu TI tl přes 240 mm krajní pole, budova v do 18 m</t>
  </si>
  <si>
    <t>2003102548</t>
  </si>
  <si>
    <t>https://podminky.urs.cz/item/CS_URS_2021_01/712363605</t>
  </si>
  <si>
    <t>výměra skladby*koeficient</t>
  </si>
  <si>
    <t>550,436*0,1</t>
  </si>
  <si>
    <t>28</t>
  </si>
  <si>
    <t>712363606</t>
  </si>
  <si>
    <t>Provedení povlak krytiny mechanicky kotvenou do betonu TI tl přes 240 mm rohové pole, budova v do 18 m</t>
  </si>
  <si>
    <t>218097431</t>
  </si>
  <si>
    <t>https://podminky.urs.cz/item/CS_URS_2021_01/712363606</t>
  </si>
  <si>
    <t>29</t>
  </si>
  <si>
    <t>712998111</t>
  </si>
  <si>
    <t>Pochozí plochy plochých střech z pochozí střešní fólie na bázi PVC určené pro tvorbu chodníků střech přivařené horkovzdušným svarem na povrch fólie tl. 2 mm</t>
  </si>
  <si>
    <t>1692503674</t>
  </si>
  <si>
    <t>https://podminky.urs.cz/item/CS_URS_2021_01/712998111</t>
  </si>
  <si>
    <t>"D.1.1.2.3.Stav půdorys střechy 6.NP - návrh kce"</t>
  </si>
  <si>
    <t>"podkladní výztuha z mPVC folie pod dlaždicemi"</t>
  </si>
  <si>
    <t>0,5*0,5*20*2</t>
  </si>
  <si>
    <t>0,5*0,5*7</t>
  </si>
  <si>
    <t>0,5*0,5*(4+7)</t>
  </si>
  <si>
    <t>0,5*0,5*20</t>
  </si>
  <si>
    <t>0,5*0,5*18</t>
  </si>
  <si>
    <t>30</t>
  </si>
  <si>
    <t>998712204</t>
  </si>
  <si>
    <t>Přesun hmot pro povlakové krytiny stanovený procentní sazbou (%) z ceny vodorovná dopravní vzdálenost do 50 m v objektech výšky přes 24 do 36 m</t>
  </si>
  <si>
    <t>728792763</t>
  </si>
  <si>
    <t>https://podminky.urs.cz/item/CS_URS_2021_01/998712204</t>
  </si>
  <si>
    <t>713</t>
  </si>
  <si>
    <t>Izolace tepelné</t>
  </si>
  <si>
    <t>31</t>
  </si>
  <si>
    <t>713140824</t>
  </si>
  <si>
    <t>Odstranění tepelné izolace střech plochých z rohoží, pásů, dílců, desek, bloků nadstřešních izolací volně položených z polystyrenu nasáklého vodou, tloušťka izolace přes 100 mm</t>
  </si>
  <si>
    <t>-1637160863</t>
  </si>
  <si>
    <t>https://podminky.urs.cz/item/CS_URS_2021_01/713140824</t>
  </si>
  <si>
    <t>713140864</t>
  </si>
  <si>
    <t>Odstranění tepelné izolace střech plochých z rohoží, pásů, dílců, desek, bloků nadstřešních izolací připevněných lepením z polystyrenu nasáklého vodou, tloušťka izolace přes 100 mm</t>
  </si>
  <si>
    <t>-132165355</t>
  </si>
  <si>
    <t>https://podminky.urs.cz/item/CS_URS_2021_01/713140864</t>
  </si>
  <si>
    <t>"D.1.1.2.2. Stav půdorys střechy 7.NP - bourací práce"</t>
  </si>
  <si>
    <t>33</t>
  </si>
  <si>
    <t>713141253</t>
  </si>
  <si>
    <t>Montáž tepelné izolace střech plochých mechanické přikotvení šrouby včetně dodávky šroubů, bez položení tepelné izolace tl. izolace přes 200 do 240 mm do betonu</t>
  </si>
  <si>
    <t>1846681763</t>
  </si>
  <si>
    <t>https://podminky.urs.cz/item/CS_URS_2021_01/713141253</t>
  </si>
  <si>
    <t>34</t>
  </si>
  <si>
    <t>28375927</t>
  </si>
  <si>
    <t>deska EPS 200 do plochých střech a podlah λ=0,034 tl 120mm</t>
  </si>
  <si>
    <t>-1124367761</t>
  </si>
  <si>
    <t>https://podminky.urs.cz/item/CS_URS_2021_01/28375927</t>
  </si>
  <si>
    <t>550,436*2,04 'Přepočtené koeficientem množství</t>
  </si>
  <si>
    <t>35</t>
  </si>
  <si>
    <t>713141263</t>
  </si>
  <si>
    <t>Přikotvení tepelné izolace šrouby do betonu pro izolaci tl přes 240 mm</t>
  </si>
  <si>
    <t>-176525507</t>
  </si>
  <si>
    <t>https://podminky.urs.cz/item/CS_URS_2021_01/713141263</t>
  </si>
  <si>
    <t>36</t>
  </si>
  <si>
    <t>713141311</t>
  </si>
  <si>
    <t>Montáž izolace tepelné střech plochých kladené volně, spádová vrstva</t>
  </si>
  <si>
    <t>-662233733</t>
  </si>
  <si>
    <t>https://podminky.urs.cz/item/CS_URS_2021_01/713141311</t>
  </si>
  <si>
    <t>37</t>
  </si>
  <si>
    <t>28376141</t>
  </si>
  <si>
    <t>klín izolační z pěnového polystyrenu EPS 100 spádový</t>
  </si>
  <si>
    <t>-429650112</t>
  </si>
  <si>
    <t>https://podminky.urs.cz/item/CS_URS_2021_01/28376141</t>
  </si>
  <si>
    <t>550,436*0,0816</t>
  </si>
  <si>
    <t>38</t>
  </si>
  <si>
    <t>713191132</t>
  </si>
  <si>
    <t>Montáž tepelné izolace stavebních konstrukcí - doplňky a konstrukční součásti podlah, stropů vrchem nebo střech překrytím fólií separační z PE</t>
  </si>
  <si>
    <t>275551021</t>
  </si>
  <si>
    <t>https://podminky.urs.cz/item/CS_URS_2021_01/713191132</t>
  </si>
  <si>
    <t>39</t>
  </si>
  <si>
    <t>69311068</t>
  </si>
  <si>
    <t>geotextilie netkaná separační, ochranná, filtrační, drenážní PP 300g/m2</t>
  </si>
  <si>
    <t>1518623457</t>
  </si>
  <si>
    <t>https://podminky.urs.cz/item/CS_URS_2021_01/69311068</t>
  </si>
  <si>
    <t>40</t>
  </si>
  <si>
    <t>998713204</t>
  </si>
  <si>
    <t>Přesun hmot pro izolace tepelné stanovený procentní sazbou (%) z ceny vodorovná dopravní vzdálenost do 50 m v objektech výšky přes 24 do 36 m</t>
  </si>
  <si>
    <t>1999169783</t>
  </si>
  <si>
    <t>https://podminky.urs.cz/item/CS_URS_2021_01/998713204</t>
  </si>
  <si>
    <t>721</t>
  </si>
  <si>
    <t>Zdravotechnika - vnitřní kanalizace</t>
  </si>
  <si>
    <t>41</t>
  </si>
  <si>
    <t>721140806</t>
  </si>
  <si>
    <t>Demontáž potrubí z litinových trub odpadních nebo dešťových přes 100 do DN 200</t>
  </si>
  <si>
    <t>-332638740</t>
  </si>
  <si>
    <t>https://podminky.urs.cz/item/CS_URS_2021_01/721140806</t>
  </si>
  <si>
    <t>4+2</t>
  </si>
  <si>
    <t>42</t>
  </si>
  <si>
    <t>721210823</t>
  </si>
  <si>
    <t>Demontáž kanalizačního příslušenství střešních vtoků DN 125</t>
  </si>
  <si>
    <t>1487858267</t>
  </si>
  <si>
    <t>https://podminky.urs.cz/item/CS_URS_2021_01/721210823</t>
  </si>
  <si>
    <t>"D.1.1.2.3 Stav řez střechy - bourací kce"</t>
  </si>
  <si>
    <t>43</t>
  </si>
  <si>
    <t>721239114</t>
  </si>
  <si>
    <t>Střešní vtoky (vpusti) montáž střešních vtoků ostatních typů se svislým odtokem do DN 160</t>
  </si>
  <si>
    <t>-1839013734</t>
  </si>
  <si>
    <t>https://podminky.urs.cz/item/CS_URS_2021_01/721239114</t>
  </si>
  <si>
    <t>"D.1.1.3.4.1. Ostatní výrobky"</t>
  </si>
  <si>
    <t>"OV 60.08"7</t>
  </si>
  <si>
    <t>44</t>
  </si>
  <si>
    <t>56231112</t>
  </si>
  <si>
    <t>vtok střešní svislý pro PVC-P hydroizolaci plochých střech s vyhříváním DN 75, DN 110, DN 125, DN 160</t>
  </si>
  <si>
    <t>-609672172</t>
  </si>
  <si>
    <t>https://podminky.urs.cz/item/CS_URS_2021_01/56231112</t>
  </si>
  <si>
    <t>45</t>
  </si>
  <si>
    <t>721239115</t>
  </si>
  <si>
    <t>Montáž termostatu pro střešní vyhřívání vpustí</t>
  </si>
  <si>
    <t>1449230588</t>
  </si>
  <si>
    <t>"OV 60.07"1</t>
  </si>
  <si>
    <t>46</t>
  </si>
  <si>
    <t>562TWT3528</t>
  </si>
  <si>
    <t>Termostat univerzální vnitřní k ovládání vyhřívaných střešních vpustí</t>
  </si>
  <si>
    <t>1595614553</t>
  </si>
  <si>
    <t>https://podminky.urs.cz/item/CS_URS_2021_01/562TWT3528</t>
  </si>
  <si>
    <t>47</t>
  </si>
  <si>
    <t>721290112</t>
  </si>
  <si>
    <t>Zkouška těsnosti kanalizace v objektech vodou DN 150 nebo DN 200</t>
  </si>
  <si>
    <t>1062309316</t>
  </si>
  <si>
    <t>https://podminky.urs.cz/item/CS_URS_2021_01/721290112</t>
  </si>
  <si>
    <t>48</t>
  </si>
  <si>
    <t>721910946</t>
  </si>
  <si>
    <t>D+M nerezové odvětrání kanalizace průměru 110mm</t>
  </si>
  <si>
    <t>279209677</t>
  </si>
  <si>
    <t>"D.1.1.3.3.1. Zámečnické výrobky"</t>
  </si>
  <si>
    <t>"Z 70.01"3</t>
  </si>
  <si>
    <t>49</t>
  </si>
  <si>
    <t>721910948</t>
  </si>
  <si>
    <t>D+M nerezové odvětrání kanalizace průměru 600mm</t>
  </si>
  <si>
    <t>-1064216680</t>
  </si>
  <si>
    <t>"Z 70.02"1</t>
  </si>
  <si>
    <t>50</t>
  </si>
  <si>
    <t>998721202</t>
  </si>
  <si>
    <t>Přesun hmot pro vnitřní kanalizace stanovený procentní sazbou (%) z ceny vodorovná dopravní vzdálenost do 50 m v objektech výšky přes 6 do 12 m</t>
  </si>
  <si>
    <t>-347026088</t>
  </si>
  <si>
    <t>https://podminky.urs.cz/item/CS_URS_2021_01/998721202</t>
  </si>
  <si>
    <t>723</t>
  </si>
  <si>
    <t>Zdravotechnika - vnitřní plynovod</t>
  </si>
  <si>
    <t>51</t>
  </si>
  <si>
    <t>723120809</t>
  </si>
  <si>
    <t>Demontáž potrubí svařovaného z ocelových trubek závitových přes 50 do DN 80</t>
  </si>
  <si>
    <t>-872599965</t>
  </si>
  <si>
    <t>https://podminky.urs.cz/item/CS_URS_2021_01/723120809</t>
  </si>
  <si>
    <t>52</t>
  </si>
  <si>
    <t>723190909</t>
  </si>
  <si>
    <t>Opravy plynovodního potrubí neúřední zkouška těsnosti dosavadního potrubí</t>
  </si>
  <si>
    <t>1658698599</t>
  </si>
  <si>
    <t>https://podminky.urs.cz/item/CS_URS_2021_01/723190909</t>
  </si>
  <si>
    <t>53</t>
  </si>
  <si>
    <t>723290824</t>
  </si>
  <si>
    <t>Vnitrostaveništní přemítění vybouraných (demontovaných) hmot vnitřní plynovod vodorovně do 100 m v objektech výšky přes 24 do 36 m</t>
  </si>
  <si>
    <t>210858732</t>
  </si>
  <si>
    <t>https://podminky.urs.cz/item/CS_URS_2021_01/723290824</t>
  </si>
  <si>
    <t>0,152</t>
  </si>
  <si>
    <t>727</t>
  </si>
  <si>
    <t>Zdravotechnika - požární ochrana</t>
  </si>
  <si>
    <t>54</t>
  </si>
  <si>
    <t>727111212</t>
  </si>
  <si>
    <t>Protipožární trubní ucpávky předizolované kovové potrubí prostup stropem tloušťky 150 mm požární odolnost EI 90-120 D 25</t>
  </si>
  <si>
    <t>484764263</t>
  </si>
  <si>
    <t>https://podminky.urs.cz/item/CS_URS_2021_01/727111212</t>
  </si>
  <si>
    <t>"D.1.1.3.2.4.1. Ostatní výrobky"</t>
  </si>
  <si>
    <t>"OV 10.06"2</t>
  </si>
  <si>
    <t>733</t>
  </si>
  <si>
    <t>Ústřední vytápění - rozvodné potrubí</t>
  </si>
  <si>
    <t>55</t>
  </si>
  <si>
    <t>733191918</t>
  </si>
  <si>
    <t>Opravy rozvodů potrubí z trubek ocelových závitových normálních i zesílených zaslepení skováním a zavařením DN 50</t>
  </si>
  <si>
    <t>6810523</t>
  </si>
  <si>
    <t>https://podminky.urs.cz/item/CS_URS_2021_01/733191918</t>
  </si>
  <si>
    <t>741</t>
  </si>
  <si>
    <t>Elektroinstalace - silnoproud</t>
  </si>
  <si>
    <t>56</t>
  </si>
  <si>
    <t>741110041</t>
  </si>
  <si>
    <t>Montáž trubek elektroinstalačních s nasunutím nebo našroubováním do krabic plastových ohebných, uložených pevně, vnější Ø přes 11 do 23 mm</t>
  </si>
  <si>
    <t>-144127427</t>
  </si>
  <si>
    <t>https://podminky.urs.cz/item/CS_URS_2021_01/741110041</t>
  </si>
  <si>
    <t>"OV 60.06"150</t>
  </si>
  <si>
    <t>57</t>
  </si>
  <si>
    <t>34571152</t>
  </si>
  <si>
    <t>trubka elektroinstalační ohebná z PH, D 16/21,2mm</t>
  </si>
  <si>
    <t>-350923214</t>
  </si>
  <si>
    <t>https://podminky.urs.cz/item/CS_URS_2021_01/34571152</t>
  </si>
  <si>
    <t>150*1,05 'Přepočtené koeficientem množství</t>
  </si>
  <si>
    <t>58</t>
  </si>
  <si>
    <t>34571219</t>
  </si>
  <si>
    <t>kanál elektroinstalační hranatý PVC 100x60mm</t>
  </si>
  <si>
    <t>-915713655</t>
  </si>
  <si>
    <t>https://podminky.urs.cz/item/CS_URS_2021_01/34571219</t>
  </si>
  <si>
    <t>"OV 60.03"15+6</t>
  </si>
  <si>
    <t>59</t>
  </si>
  <si>
    <t>34571279</t>
  </si>
  <si>
    <t>kryt odbočný kanálu elektroinstalační hranatý PVC 100x60mm</t>
  </si>
  <si>
    <t>-2041395945</t>
  </si>
  <si>
    <t>https://podminky.urs.cz/item/CS_URS_2021_01/34571279</t>
  </si>
  <si>
    <t>"OV 60.03"(10*1,2)+(20*1,2)</t>
  </si>
  <si>
    <t>60</t>
  </si>
  <si>
    <t>741122015</t>
  </si>
  <si>
    <t>Montáž kabelů měděných bez ukončení uložených pod omítku plných kulatých (např. CYKY), počtu a průřezu žil 3x1,5 mm2</t>
  </si>
  <si>
    <t>-995384515</t>
  </si>
  <si>
    <t>https://podminky.urs.cz/item/CS_URS_2021_01/741122015</t>
  </si>
  <si>
    <t>"předpoklad 50m na vpusť"</t>
  </si>
  <si>
    <t>50*7</t>
  </si>
  <si>
    <t>61</t>
  </si>
  <si>
    <t>34111030</t>
  </si>
  <si>
    <t>kabel instalační jádro Cu plné izolace PVC plášť PVC 450/750V (CYKY) 3x1,5mm2</t>
  </si>
  <si>
    <t>-1708069326</t>
  </si>
  <si>
    <t>https://podminky.urs.cz/item/CS_URS_2021_01/34111030</t>
  </si>
  <si>
    <t>350*1,15 'Přepočtené koeficientem množství</t>
  </si>
  <si>
    <t>62</t>
  </si>
  <si>
    <t>741320105</t>
  </si>
  <si>
    <t>Montáž jističů se zapojením vodičů jednopólových nn do 25 A ve skříni</t>
  </si>
  <si>
    <t>338085013</t>
  </si>
  <si>
    <t>https://podminky.urs.cz/item/CS_URS_2021_01/741320105</t>
  </si>
  <si>
    <t>63</t>
  </si>
  <si>
    <t>35822111</t>
  </si>
  <si>
    <t>jistič 1pólový-charakteristika B 16A</t>
  </si>
  <si>
    <t>-1438538560</t>
  </si>
  <si>
    <t>https://podminky.urs.cz/item/CS_URS_2021_01/35822111</t>
  </si>
  <si>
    <t>64</t>
  </si>
  <si>
    <t>741810001</t>
  </si>
  <si>
    <t>Zkoušky a prohlídky elektrických rozvodů a zařízení celková prohlídka a vyhotovení revizní zprávy pro objem montážních prací do 100 tis. Kč</t>
  </si>
  <si>
    <t>-1319221014</t>
  </si>
  <si>
    <t>https://podminky.urs.cz/item/CS_URS_2021_01/741810001</t>
  </si>
  <si>
    <t>65</t>
  </si>
  <si>
    <t>998741202</t>
  </si>
  <si>
    <t>Přesun hmot pro silnoproud stanovený procentní sazbou (%) z ceny vodorovná dopravní vzdálenost do 50 m v objektech výšky přes 6 do 12 m</t>
  </si>
  <si>
    <t>1536706725</t>
  </si>
  <si>
    <t>https://podminky.urs.cz/item/CS_URS_2021_01/998741202</t>
  </si>
  <si>
    <t>751</t>
  </si>
  <si>
    <t>Vzduchotechnika</t>
  </si>
  <si>
    <t>66</t>
  </si>
  <si>
    <t>751612818</t>
  </si>
  <si>
    <t>Demontáž vzduchotechnické jednotky s rekuperací tepla a vlhkosti centrální stojaté s výměnou vzduchu přes 9 000 do 13 000 m3/h</t>
  </si>
  <si>
    <t>-2030701073</t>
  </si>
  <si>
    <t>https://podminky.urs.cz/item/CS_URS_2021_01/751612818</t>
  </si>
  <si>
    <t>"D.1.1.2.1 Stav půdorys střechy - bourací kce"</t>
  </si>
  <si>
    <t>"RS-6-CH V"1</t>
  </si>
  <si>
    <t>"RS-6-CH VII"1</t>
  </si>
  <si>
    <t>"RS-6-CH IX"1</t>
  </si>
  <si>
    <t>"RS-6-CH III"1</t>
  </si>
  <si>
    <t>"RS-6-CH I"1</t>
  </si>
  <si>
    <t>"RS-6-CH XVII"1</t>
  </si>
  <si>
    <t>"RS-6-CH XI"1</t>
  </si>
  <si>
    <t>"RS-6-CH II"1</t>
  </si>
  <si>
    <t>"RS-6-CH IV"1</t>
  </si>
  <si>
    <t>"RS-6-CH VI"1</t>
  </si>
  <si>
    <t>"RS-6-CH X"1</t>
  </si>
  <si>
    <t>"RS-6-CH XII"1</t>
  </si>
  <si>
    <t>"RS-6-CH VIII"1</t>
  </si>
  <si>
    <t>67</t>
  </si>
  <si>
    <t>751691111</t>
  </si>
  <si>
    <t>Zaregulování systému vzduchotechnického zařízení za 1 koncový (distribuční) prvek</t>
  </si>
  <si>
    <t>-1807379305</t>
  </si>
  <si>
    <t>https://podminky.urs.cz/item/CS_URS_2021_01/751691111</t>
  </si>
  <si>
    <t>68</t>
  </si>
  <si>
    <t>751711811.R</t>
  </si>
  <si>
    <t>Odpojení klimatizační jednotky vnitřní nástěnné o výkonu 3,5 kW</t>
  </si>
  <si>
    <t>255362507</t>
  </si>
  <si>
    <t>69</t>
  </si>
  <si>
    <t>751721123</t>
  </si>
  <si>
    <t>Montáž klimatizační jednotky venkovní trojfázové napájení do 9 vnitřních jednotek</t>
  </si>
  <si>
    <t>254207585</t>
  </si>
  <si>
    <t>https://podminky.urs.cz/item/CS_URS_2021_01/751721123</t>
  </si>
  <si>
    <t>70</t>
  </si>
  <si>
    <t>998751105</t>
  </si>
  <si>
    <t>Přesun hmot pro vzduchotechniku stanovený z hmotnosti přesunovaného materiálu vodorovná dopravní vzdálenost do 100 m v objektech výšky přes 48 do 60 m</t>
  </si>
  <si>
    <t>39607562</t>
  </si>
  <si>
    <t>https://podminky.urs.cz/item/CS_URS_2021_01/998751105</t>
  </si>
  <si>
    <t>12,636</t>
  </si>
  <si>
    <t>71</t>
  </si>
  <si>
    <t>998751181</t>
  </si>
  <si>
    <t>Přesun hmot pro vzduchotechniku stanovený z hmotnosti přesunovaného materiálu Příplatek k cenám za přesun prováděný bez použití mechanizace pro jakoukoliv výšku objektu</t>
  </si>
  <si>
    <t>-2130283558</t>
  </si>
  <si>
    <t>https://podminky.urs.cz/item/CS_URS_2021_01/998751181</t>
  </si>
  <si>
    <t>764</t>
  </si>
  <si>
    <t>Konstrukce klempířské</t>
  </si>
  <si>
    <t>72</t>
  </si>
  <si>
    <t>764001833</t>
  </si>
  <si>
    <t>Demontáž klempířských konstrukcí krytiny z taškových tabulí k dalšímu použití</t>
  </si>
  <si>
    <t>-1395141074</t>
  </si>
  <si>
    <t>https://podminky.urs.cz/item/CS_URS_2021_01/764001833</t>
  </si>
  <si>
    <t>"D.1.1.3.2.1 Klempířslé výrobky"</t>
  </si>
  <si>
    <t>73</t>
  </si>
  <si>
    <t>764002801</t>
  </si>
  <si>
    <t>Demontáž klempířských konstrukcí závětrné lišty do suti</t>
  </si>
  <si>
    <t>-1287417662</t>
  </si>
  <si>
    <t>https://podminky.urs.cz/item/CS_URS_2021_01/764002801</t>
  </si>
  <si>
    <t>"D.1.1.3.2.Klempířské výrobky"</t>
  </si>
  <si>
    <t>"K60.06"198</t>
  </si>
  <si>
    <t>"K60.07"198</t>
  </si>
  <si>
    <t>"K70.01"6,0</t>
  </si>
  <si>
    <t>74</t>
  </si>
  <si>
    <t>764002841</t>
  </si>
  <si>
    <t>Demontáž klempířských konstrukcí oplechování horních ploch zdí a nadezdívek do suti</t>
  </si>
  <si>
    <t>-1495952836</t>
  </si>
  <si>
    <t>https://podminky.urs.cz/item/CS_URS_2021_01/764002841</t>
  </si>
  <si>
    <t>"K60.01"147</t>
  </si>
  <si>
    <t>"K60.02"51</t>
  </si>
  <si>
    <t>"K60.04"9</t>
  </si>
  <si>
    <t>"K60.05"(4,57+5,17)*2</t>
  </si>
  <si>
    <t>"K60.05"(7,02+7,85+4,65+8,0+35,94+17,59+8,27)</t>
  </si>
  <si>
    <t>"K10.10"7,5</t>
  </si>
  <si>
    <t>"K10.11"4,0</t>
  </si>
  <si>
    <t>"K10.14"94</t>
  </si>
  <si>
    <t>75</t>
  </si>
  <si>
    <t>764002851</t>
  </si>
  <si>
    <t>Demontáž klempířských konstrukcí oplechování parapetů do suti</t>
  </si>
  <si>
    <t>-1551633356</t>
  </si>
  <si>
    <t>https://podminky.urs.cz/item/CS_URS_2021_01/764002851</t>
  </si>
  <si>
    <t>"D.1.1.3.2.1 Klempířské výrobky"</t>
  </si>
  <si>
    <t>"K60.03"1,6</t>
  </si>
  <si>
    <t>"K10.03"2</t>
  </si>
  <si>
    <t>"K10.12"0,9</t>
  </si>
  <si>
    <t>"K10.13"0,5*2</t>
  </si>
  <si>
    <t>76</t>
  </si>
  <si>
    <t>764004803</t>
  </si>
  <si>
    <t>Demontáž klempířských konstrukcí žlabu podokapního k dalšímu použití</t>
  </si>
  <si>
    <t>-160132314</t>
  </si>
  <si>
    <t>https://podminky.urs.cz/item/CS_URS_2021_01/764004803</t>
  </si>
  <si>
    <t>"K70.02"6</t>
  </si>
  <si>
    <t>77</t>
  </si>
  <si>
    <t>764004863</t>
  </si>
  <si>
    <t>Demontáž klempířských konstrukcí svodu k dalšímu použití</t>
  </si>
  <si>
    <t>1969000355</t>
  </si>
  <si>
    <t>https://podminky.urs.cz/item/CS_URS_2021_01/764004863</t>
  </si>
  <si>
    <t>"K60.08"3,5*2</t>
  </si>
  <si>
    <t>78</t>
  </si>
  <si>
    <t>764225406</t>
  </si>
  <si>
    <t>Oplechování horních ploch zdí a nadezdívek (atik) z hliníkového plechu celoplošně lepené rš 500 mm</t>
  </si>
  <si>
    <t>1482327895</t>
  </si>
  <si>
    <t>https://podminky.urs.cz/item/CS_URS_2021_01/764225406</t>
  </si>
  <si>
    <t>"D1.1.3.2.1 Klempířské výrobky"</t>
  </si>
  <si>
    <t>"K60.05"147</t>
  </si>
  <si>
    <t>79</t>
  </si>
  <si>
    <t>764225411</t>
  </si>
  <si>
    <t>Oplechování horních ploch zdí a nadezdívek (atik) z hliníkového plechu celoplošně lepené přes rš 800 mm</t>
  </si>
  <si>
    <t>-198407502</t>
  </si>
  <si>
    <t>https://podminky.urs.cz/item/CS_URS_2021_01/764225411</t>
  </si>
  <si>
    <t>"D.1.1.3.2.1.Klempířské výrobky"</t>
  </si>
  <si>
    <t>"K60.01"147*1,0</t>
  </si>
  <si>
    <t>"K60.02"51*1,0</t>
  </si>
  <si>
    <t>"K60.04"9,0*1,0</t>
  </si>
  <si>
    <t>80</t>
  </si>
  <si>
    <t>764226440</t>
  </si>
  <si>
    <t>Oplechování parapetů z hliníkového plechu rovných celoplošně lepené, bez rohů rš 100 mm</t>
  </si>
  <si>
    <t>-375606034</t>
  </si>
  <si>
    <t>https://podminky.urs.cz/item/CS_URS_2021_01/764226440</t>
  </si>
  <si>
    <t>81</t>
  </si>
  <si>
    <t>764321413</t>
  </si>
  <si>
    <t>Lemování zdí z hliníkového plechu boční nebo horní rovných, střech s krytinou skládanou mimo prejzovou rš 250 mm</t>
  </si>
  <si>
    <t>912274397</t>
  </si>
  <si>
    <t>https://podminky.urs.cz/item/CS_URS_2021_01/764321413</t>
  </si>
  <si>
    <t>"krycí lišta oplechování - ukončení PVC-P"</t>
  </si>
  <si>
    <t>"vnitřní / vnější kout - PVC-P"</t>
  </si>
  <si>
    <t>"K60.07"594</t>
  </si>
  <si>
    <t>82</t>
  </si>
  <si>
    <t>764331415</t>
  </si>
  <si>
    <t>Lemování zdí z měděného plechu boční nebo horní rovných, střech s krytinou skládanou mimo prejzovou rš 400 mm</t>
  </si>
  <si>
    <t>362589000</t>
  </si>
  <si>
    <t>https://podminky.urs.cz/item/CS_URS_2021_01/764331415</t>
  </si>
  <si>
    <t>83</t>
  </si>
  <si>
    <t>764331416</t>
  </si>
  <si>
    <t>Lemování zdí z měděného plechu boční nebo horní rovných, střech s krytinou skládanou mimo prejzovou rš 500 mm</t>
  </si>
  <si>
    <t>1648856081</t>
  </si>
  <si>
    <t>https://podminky.urs.cz/item/CS_URS_2021_01/764331416</t>
  </si>
  <si>
    <t>"K70.02"6,0</t>
  </si>
  <si>
    <t>84</t>
  </si>
  <si>
    <t>764538402</t>
  </si>
  <si>
    <t>Svod z měděného plechu včetně objímek, kolen a odskoků hranatý, o straně 100 mm</t>
  </si>
  <si>
    <t>1393395890</t>
  </si>
  <si>
    <t>https://podminky.urs.cz/item/CS_URS_2021_01/764538402</t>
  </si>
  <si>
    <t>85</t>
  </si>
  <si>
    <t>998764202</t>
  </si>
  <si>
    <t>Přesun hmot pro konstrukce klempířské stanovený procentní sazbou (%) z ceny vodorovná dopravní vzdálenost do 50 m v objektech výšky přes 6 do 12 m</t>
  </si>
  <si>
    <t>392477284</t>
  </si>
  <si>
    <t>https://podminky.urs.cz/item/CS_URS_2021_01/998764202</t>
  </si>
  <si>
    <t>767</t>
  </si>
  <si>
    <t>Konstrukce zámečnické</t>
  </si>
  <si>
    <t>86</t>
  </si>
  <si>
    <t>767121901</t>
  </si>
  <si>
    <t>Oprava stěn a příček s výplní drátěné sítě výměna pletiva</t>
  </si>
  <si>
    <t>-231635647</t>
  </si>
  <si>
    <t>https://podminky.urs.cz/item/CS_URS_2021_01/767121901</t>
  </si>
  <si>
    <t>(5,4+4,57+4,57+5,17)*2,4</t>
  </si>
  <si>
    <t>87</t>
  </si>
  <si>
    <t>31324770</t>
  </si>
  <si>
    <t>pletivo čtyřhranné Zn pletené 55x55/2,15mm v 1000mm</t>
  </si>
  <si>
    <t>-609987444</t>
  </si>
  <si>
    <t>https://podminky.urs.cz/item/CS_URS_2021_01/31324770</t>
  </si>
  <si>
    <t>(5,4+4,57+4,57+5,17)*1,1</t>
  </si>
  <si>
    <t>21,681*1,1 'Přepočtené koeficientem množství</t>
  </si>
  <si>
    <t>88</t>
  </si>
  <si>
    <t>31324771</t>
  </si>
  <si>
    <t>pletivo čtyřhranné Zn pletené 55x55/2,15mm v 1250mm</t>
  </si>
  <si>
    <t>-120751418</t>
  </si>
  <si>
    <t>https://podminky.urs.cz/item/CS_URS_2021_01/31324771</t>
  </si>
  <si>
    <t>89</t>
  </si>
  <si>
    <t>767131111</t>
  </si>
  <si>
    <t>Montáž stěn a příček z plechu spojených šroubováním</t>
  </si>
  <si>
    <t>-973283771</t>
  </si>
  <si>
    <t>https://podminky.urs.cz/item/CS_URS_2021_01/767131111</t>
  </si>
  <si>
    <t>"ocelová konstrukce + výplň vizuální a akustická, mechanicky kotvená k bet. dlaždicím"</t>
  </si>
  <si>
    <t>(5,0+7,0+5,0)*2,4</t>
  </si>
  <si>
    <t>(5,0+7,5+5,5)*2,4</t>
  </si>
  <si>
    <t>90</t>
  </si>
  <si>
    <t>767132821</t>
  </si>
  <si>
    <t>Demontáž stěn a příček z plechů šroubovaných k dalšímu použití</t>
  </si>
  <si>
    <t>-329762332</t>
  </si>
  <si>
    <t>https://podminky.urs.cz/item/CS_URS_2021_01/767132821</t>
  </si>
  <si>
    <t>91</t>
  </si>
  <si>
    <t>767416125</t>
  </si>
  <si>
    <t>Montáž lehkých obvodových plášťů rastrová (roštová) konstrukce tvořená lehkou nosnou rámovou konstrukcí sestavenou na místě ze stavebních prvků s neprůhlednými výplňovými panely, předem sestavenými výšky budovy přes 24 do 32 m</t>
  </si>
  <si>
    <t>616031783</t>
  </si>
  <si>
    <t>https://podminky.urs.cz/item/CS_URS_2021_01/767416125</t>
  </si>
  <si>
    <t>"předpoklad do v. 1,2m"</t>
  </si>
  <si>
    <t>(6,87+11,35+5,17+5,17+6,92)*1,2</t>
  </si>
  <si>
    <t>92</t>
  </si>
  <si>
    <t>767416814</t>
  </si>
  <si>
    <t>Demontáž lehkých obvodových plášťů rastrová (roštová) konstrukce výšky budovy přes 24 do 32 m</t>
  </si>
  <si>
    <t>761209108</t>
  </si>
  <si>
    <t>https://podminky.urs.cz/item/CS_URS_2021_01/767416814</t>
  </si>
  <si>
    <t>93</t>
  </si>
  <si>
    <t>767892715</t>
  </si>
  <si>
    <t>Montáž sítě proti holubům</t>
  </si>
  <si>
    <t>367408893</t>
  </si>
  <si>
    <t>"D.1.1.3.3.1 Ostatní výrobky"</t>
  </si>
  <si>
    <t>"OV60.02"72</t>
  </si>
  <si>
    <t>94</t>
  </si>
  <si>
    <t>95250508</t>
  </si>
  <si>
    <t>síť proti holubům</t>
  </si>
  <si>
    <t>-681244247</t>
  </si>
  <si>
    <t>https://podminky.urs.cz/item/CS_URS_2021_01/95250508</t>
  </si>
  <si>
    <t>95</t>
  </si>
  <si>
    <t>767995111</t>
  </si>
  <si>
    <t>Montáž ostatních atypických zámečnických konstrukcí hmotnosti do 5 kg</t>
  </si>
  <si>
    <t>kg</t>
  </si>
  <si>
    <t>-300218954</t>
  </si>
  <si>
    <t>https://podminky.urs.cz/item/CS_URS_2021_01/767995111</t>
  </si>
  <si>
    <t>"D.1.1.3.3.1 Zámečnické výrobky"</t>
  </si>
  <si>
    <t>"Z60.01"75</t>
  </si>
  <si>
    <t>96</t>
  </si>
  <si>
    <t>70921385</t>
  </si>
  <si>
    <t>kotvicí bod pro ocelové konstrukce do předvrtaného otvoru v nosníku pomocí závitové tyče dl 100mm</t>
  </si>
  <si>
    <t>82555289</t>
  </si>
  <si>
    <t>https://podminky.urs.cz/item/CS_URS_2021_01/70921385</t>
  </si>
  <si>
    <t>"Z60.01"6,0*3</t>
  </si>
  <si>
    <t>97</t>
  </si>
  <si>
    <t>13010408</t>
  </si>
  <si>
    <t>úhelník ocelový rovnostranný jakost 11 375 35x35x3mm</t>
  </si>
  <si>
    <t>-613731993</t>
  </si>
  <si>
    <t>https://podminky.urs.cz/item/CS_URS_2021_01/13010408</t>
  </si>
  <si>
    <t>"Z60.01"6,0*3*2*2,09*0,001</t>
  </si>
  <si>
    <t>98</t>
  </si>
  <si>
    <t>30925266</t>
  </si>
  <si>
    <t>šroub metrický celozávit DIN 933 8.8 BZ M10x80mm</t>
  </si>
  <si>
    <t>100 kus</t>
  </si>
  <si>
    <t>1045350465</t>
  </si>
  <si>
    <t>https://podminky.urs.cz/item/CS_URS_2021_01/30925266</t>
  </si>
  <si>
    <t>"Z60.01"6,0*4*0,01</t>
  </si>
  <si>
    <t>99</t>
  </si>
  <si>
    <t>31111005</t>
  </si>
  <si>
    <t>matice přesná šestihranná Pz DIN 934-8 M10</t>
  </si>
  <si>
    <t>1832607552</t>
  </si>
  <si>
    <t>https://podminky.urs.cz/item/CS_URS_2021_01/31111005</t>
  </si>
  <si>
    <t>100</t>
  </si>
  <si>
    <t>31120005</t>
  </si>
  <si>
    <t>podložka DIN 125-A ZB D 10mm</t>
  </si>
  <si>
    <t>1734821974</t>
  </si>
  <si>
    <t>https://podminky.urs.cz/item/CS_URS_2021_01/31120005</t>
  </si>
  <si>
    <t>101</t>
  </si>
  <si>
    <t>998767204</t>
  </si>
  <si>
    <t>Přesun hmot pro zámečnické konstrukce stanovený procentní sazbou (%) z ceny vodorovná dopravní vzdálenost do 50 m v objektech výšky přes 24 do 36 m</t>
  </si>
  <si>
    <t>-1944516589</t>
  </si>
  <si>
    <t>https://podminky.urs.cz/item/CS_URS_2021_01/998767204</t>
  </si>
  <si>
    <t>783</t>
  </si>
  <si>
    <t>Dokončovací práce - nátěry</t>
  </si>
  <si>
    <t>102</t>
  </si>
  <si>
    <t>783301303</t>
  </si>
  <si>
    <t>Příprava podkladu zámečnických konstrukcí před provedením nátěru odrezivění odrezovačem bezoplachovým</t>
  </si>
  <si>
    <t>903302209</t>
  </si>
  <si>
    <t>https://podminky.urs.cz/item/CS_URS_2021_01/783301303</t>
  </si>
  <si>
    <t>"D.1.1.3.3.1.Zámečnické výrobky"</t>
  </si>
  <si>
    <t>"Z60.02"0,6*2,4*2</t>
  </si>
  <si>
    <t>"Z60.01"(3*6*0,16*2)+(2*0,1*0,1*6)</t>
  </si>
  <si>
    <t>"Z60.03"((4,57*7*0,2)+(5,17*3*0,2))*2</t>
  </si>
  <si>
    <t>103</t>
  </si>
  <si>
    <t>783306809</t>
  </si>
  <si>
    <t>Odstranění nátěrů ze zámečnických konstrukcí okartáčováním</t>
  </si>
  <si>
    <t>1500011551</t>
  </si>
  <si>
    <t>https://podminky.urs.cz/item/CS_URS_2021_01/783306809</t>
  </si>
  <si>
    <t>104</t>
  </si>
  <si>
    <t>783314203</t>
  </si>
  <si>
    <t>Základní antikorozní nátěr zámečnických konstrukcí jednonásobný syntetický samozákladující</t>
  </si>
  <si>
    <t>1374241263</t>
  </si>
  <si>
    <t>https://podminky.urs.cz/item/CS_URS_2021_01/783314203</t>
  </si>
  <si>
    <t>105</t>
  </si>
  <si>
    <t>783315103</t>
  </si>
  <si>
    <t>Mezinátěr zámečnických konstrukcí jednonásobný syntetický samozákladující</t>
  </si>
  <si>
    <t>1749892098</t>
  </si>
  <si>
    <t>https://podminky.urs.cz/item/CS_URS_2021_01/783315103</t>
  </si>
  <si>
    <t>106</t>
  </si>
  <si>
    <t>783317105</t>
  </si>
  <si>
    <t>Krycí nátěr (email) zámečnických konstrukcí jednonásobný syntetický samozákladující</t>
  </si>
  <si>
    <t>164963372</t>
  </si>
  <si>
    <t>https://podminky.urs.cz/item/CS_URS_2021_01/783317105</t>
  </si>
  <si>
    <t>787</t>
  </si>
  <si>
    <t>Dokončovací práce - zasklívání</t>
  </si>
  <si>
    <t>107</t>
  </si>
  <si>
    <t>787300801</t>
  </si>
  <si>
    <t>Vysklívání střešních konstrukcí a střešních světlíků tmelených</t>
  </si>
  <si>
    <t>-1059696809</t>
  </si>
  <si>
    <t>https://podminky.urs.cz/item/CS_URS_2021_01/787300801</t>
  </si>
  <si>
    <t>"D.1.1.2.1 Půdorys střechy 6.NP - bourací kce"</t>
  </si>
  <si>
    <t>"70.02"24,12</t>
  </si>
  <si>
    <t>"70.03"24,12</t>
  </si>
  <si>
    <t>108</t>
  </si>
  <si>
    <t>787313316</t>
  </si>
  <si>
    <t>Zasklívání střešních konstrukcí, střešních světlíků a zahradních skleníků deskami plochými plnými sklem plochým válcovaným s drátěnou vložkou nebarevným střešních konstrukcí a střešních světlíků tl. 6 až 8 mm s podtmelením na lišty</t>
  </si>
  <si>
    <t>-438954631</t>
  </si>
  <si>
    <t>https://podminky.urs.cz/item/CS_URS_2021_01/787313316</t>
  </si>
  <si>
    <t>"OV70.01"2,5*0,9*24</t>
  </si>
  <si>
    <t>109</t>
  </si>
  <si>
    <t>ILG.16A</t>
  </si>
  <si>
    <t>přítlačná lišta s gumovým těsněním a krycí ALU lištou</t>
  </si>
  <si>
    <t>1388716735</t>
  </si>
  <si>
    <t>https://podminky.urs.cz/item/CS_URS_2021_01/ILG.16A</t>
  </si>
  <si>
    <t>"OV70.03"14</t>
  </si>
  <si>
    <t>110</t>
  </si>
  <si>
    <t>28318594</t>
  </si>
  <si>
    <t>těsnění spodní 15mm pro PC komůrkové desky</t>
  </si>
  <si>
    <t>236308181</t>
  </si>
  <si>
    <t>https://podminky.urs.cz/item/CS_URS_2021_01/28318594</t>
  </si>
  <si>
    <t>"OV70.02"12</t>
  </si>
  <si>
    <t>111</t>
  </si>
  <si>
    <t>998787204</t>
  </si>
  <si>
    <t>Přesun hmot pro zasklívání stanovený procentní sazbou (%) z ceny vodorovná dopravní vzdálenost do 50 m v objektech výšky přes 24 do 36 m</t>
  </si>
  <si>
    <t>-1345059140</t>
  </si>
  <si>
    <t>https://podminky.urs.cz/item/CS_URS_2021_01/998787204</t>
  </si>
  <si>
    <t>HZS</t>
  </si>
  <si>
    <t>Hodinové zúčtovací sazby</t>
  </si>
  <si>
    <t>112</t>
  </si>
  <si>
    <t>HZS1302</t>
  </si>
  <si>
    <t>Hodinové zúčtovací sazby profesí HSV provádění konstrukcí zedník specialista</t>
  </si>
  <si>
    <t>hod</t>
  </si>
  <si>
    <t>-499073615</t>
  </si>
  <si>
    <t>https://podminky.urs.cz/item/CS_URS_2021_01/HZS1302</t>
  </si>
  <si>
    <t>"vrtání průrazů pro kabeláže" 24</t>
  </si>
  <si>
    <t>113</t>
  </si>
  <si>
    <t>HZS2132</t>
  </si>
  <si>
    <t>Hodinové zúčtovací sazby profesí PSV provádění stavebních konstrukcí zámečník odborný</t>
  </si>
  <si>
    <t>512</t>
  </si>
  <si>
    <t>-59089005</t>
  </si>
  <si>
    <t>https://podminky.urs.cz/item/CS_URS_2021_01/HZS2132</t>
  </si>
  <si>
    <t>"předpoklad přípravných prací na demontáží LOP" 24</t>
  </si>
  <si>
    <t>"zpětná montáž a upevnění LOP"24</t>
  </si>
  <si>
    <t>"odstranění stožáru"4</t>
  </si>
  <si>
    <t>114</t>
  </si>
  <si>
    <t>HZS2232</t>
  </si>
  <si>
    <t>Hodinové zúčtovací sazby profesí PSV provádění stavebních instalací elektrikář odborný</t>
  </si>
  <si>
    <t>-1879104501</t>
  </si>
  <si>
    <t>https://podminky.urs.cz/item/CS_URS_2021_01/HZS2232</t>
  </si>
  <si>
    <t>"předpoklad přípravných prací na vyvěšení kabeláže" 48</t>
  </si>
  <si>
    <t>"zpětná montáž kabelů vložení do koryt, zapojení vpustí"48</t>
  </si>
  <si>
    <t>"odpojení a připojení hromosvodů"24</t>
  </si>
  <si>
    <t>"odpojení a připojení antén a satelitu"16</t>
  </si>
  <si>
    <t>115</t>
  </si>
  <si>
    <t>HZS3211</t>
  </si>
  <si>
    <t>Hodinové zúčtovací sazby montáží technologických zařízení na stavebních objektech montér vzduchotechniky a chlazení</t>
  </si>
  <si>
    <t>-1925477839</t>
  </si>
  <si>
    <t>https://podminky.urs.cz/item/CS_URS_2021_01/HZS3211</t>
  </si>
  <si>
    <t>"předpoklad přípravných prací na demontáži VZT jednotek - odpojení" 48</t>
  </si>
  <si>
    <t>"zpětná montáž a připojení jednotek, odzkoušení"48</t>
  </si>
  <si>
    <t>116</t>
  </si>
  <si>
    <t>HZS3222</t>
  </si>
  <si>
    <t>Hodinové zúčtovací sazby montáží technologických zařízení na stavebních objektech montér slaboproudých zařízení odborný</t>
  </si>
  <si>
    <t>-1498032355</t>
  </si>
  <si>
    <t>https://podminky.urs.cz/item/CS_URS_2021_01/HZS3222</t>
  </si>
  <si>
    <t>"předpoklad přípravných prací na demontáži satelitu a antén"36</t>
  </si>
  <si>
    <t>"zpětná montáž a upevnění satelitu a antén"36</t>
  </si>
  <si>
    <t>117</t>
  </si>
  <si>
    <t>HZS3241</t>
  </si>
  <si>
    <t>Hodinové zúčtovací sazby montáží technologických zařízení na stavebních objektech montér výtahář</t>
  </si>
  <si>
    <t>1229856413</t>
  </si>
  <si>
    <t>https://podminky.urs.cz/item/CS_URS_2021_01/HZS3241</t>
  </si>
  <si>
    <t>"montáž a demontáž stavebního výtahu"32*2</t>
  </si>
  <si>
    <t>118</t>
  </si>
  <si>
    <t>HZS3242</t>
  </si>
  <si>
    <t>Hodinové zúčtovací sazby montáží technologických zařízení na stavebních objektech montér výtahář odborný</t>
  </si>
  <si>
    <t>867081117</t>
  </si>
  <si>
    <t>https://podminky.urs.cz/item/CS_URS_2021_01/HZS3242</t>
  </si>
  <si>
    <t>VRN</t>
  </si>
  <si>
    <t>Vedlejší rozpočtové náklady</t>
  </si>
  <si>
    <t>VRN1</t>
  </si>
  <si>
    <t>Průzkumné, geodetické a projektové práce</t>
  </si>
  <si>
    <t>119</t>
  </si>
  <si>
    <t>013203000</t>
  </si>
  <si>
    <t>Dokumentace stavby bez rozlišení kotevní plán</t>
  </si>
  <si>
    <t>kpl</t>
  </si>
  <si>
    <t>1024</t>
  </si>
  <si>
    <t>-1801037965</t>
  </si>
  <si>
    <t>https://podminky.urs.cz/item/CS_URS_2021_01/013203000</t>
  </si>
  <si>
    <t>"60.01"1</t>
  </si>
  <si>
    <t>"70.01"1</t>
  </si>
  <si>
    <t>120</t>
  </si>
  <si>
    <t>013294000</t>
  </si>
  <si>
    <t>Ostatní dokumentace - dílenská dokumentace</t>
  </si>
  <si>
    <t>1254974882</t>
  </si>
  <si>
    <t>https://podminky.urs.cz/item/CS_URS_2021_01/013294000</t>
  </si>
  <si>
    <t>"zpracování výrobní a dílenské dokumentace"1</t>
  </si>
  <si>
    <t>VRN3</t>
  </si>
  <si>
    <t>Zařízení staveniště</t>
  </si>
  <si>
    <t>121</t>
  </si>
  <si>
    <t>032903000</t>
  </si>
  <si>
    <t>Náklady na provoz a údržbu vybavení staveniště</t>
  </si>
  <si>
    <t>198675688</t>
  </si>
  <si>
    <t>https://podminky.urs.cz/item/CS_URS_2021_01/032903000</t>
  </si>
  <si>
    <t xml:space="preserve">"náklady na nezbytné  zařízení staveniště po dobu realizace" 1</t>
  </si>
  <si>
    <t>"předpoklad využití míst v garážích pro materiál"</t>
  </si>
  <si>
    <t>122</t>
  </si>
  <si>
    <t>033103000</t>
  </si>
  <si>
    <t>Připojení energií</t>
  </si>
  <si>
    <t>797487584</t>
  </si>
  <si>
    <t>https://podminky.urs.cz/item/CS_URS_2021_01/033103000</t>
  </si>
  <si>
    <t>"přípojení energií -voda a elektro"1</t>
  </si>
  <si>
    <t>123</t>
  </si>
  <si>
    <t>034103000</t>
  </si>
  <si>
    <t>Oplocení staveniště</t>
  </si>
  <si>
    <t>835602431</t>
  </si>
  <si>
    <t>https://podminky.urs.cz/item/CS_URS_2021_01/034103000</t>
  </si>
  <si>
    <t>"plocha chodníku pro stavební výtah- 3 měsíce"</t>
  </si>
  <si>
    <t>28*92</t>
  </si>
  <si>
    <t>124</t>
  </si>
  <si>
    <t>034403000</t>
  </si>
  <si>
    <t>Osvětlení staveniště</t>
  </si>
  <si>
    <t>2025173901</t>
  </si>
  <si>
    <t>https://podminky.urs.cz/item/CS_URS_2021_01/034403000</t>
  </si>
  <si>
    <t>125</t>
  </si>
  <si>
    <t>034503000</t>
  </si>
  <si>
    <t>Informační tabule na staveništi</t>
  </si>
  <si>
    <t>-1665230935</t>
  </si>
  <si>
    <t>https://podminky.urs.cz/item/CS_URS_2021_01/034503000</t>
  </si>
  <si>
    <t>126</t>
  </si>
  <si>
    <t>035103001</t>
  </si>
  <si>
    <t>Pronájem ploch</t>
  </si>
  <si>
    <t>m2/den</t>
  </si>
  <si>
    <t>1648985231</t>
  </si>
  <si>
    <t>https://podminky.urs.cz/item/CS_URS_2021_01/035103001</t>
  </si>
  <si>
    <t>50*92</t>
  </si>
  <si>
    <t>127</t>
  </si>
  <si>
    <t>035103011</t>
  </si>
  <si>
    <t>Pronájem stavebního výtahu</t>
  </si>
  <si>
    <t>1950804953</t>
  </si>
  <si>
    <t>VRN4</t>
  </si>
  <si>
    <t>Inženýrská činnost</t>
  </si>
  <si>
    <t>128</t>
  </si>
  <si>
    <t>041403000</t>
  </si>
  <si>
    <t>Koordinátor BOZP na staveništi</t>
  </si>
  <si>
    <t>-591301680</t>
  </si>
  <si>
    <t>https://podminky.urs.cz/item/CS_URS_2021_01/041403000</t>
  </si>
  <si>
    <t>"dle stavebního povolení" 1</t>
  </si>
  <si>
    <t>129</t>
  </si>
  <si>
    <t>043194000</t>
  </si>
  <si>
    <t>Ostatní zkoušky - odtrhové zkoušky</t>
  </si>
  <si>
    <t>-8665053</t>
  </si>
  <si>
    <t>https://podminky.urs.cz/item/CS_URS_2021_01/043194000</t>
  </si>
  <si>
    <t xml:space="preserve">"odtrhové zkoušky kotev a desek" 1 </t>
  </si>
  <si>
    <t>130</t>
  </si>
  <si>
    <t>045203000</t>
  </si>
  <si>
    <t>Kompletační činnost</t>
  </si>
  <si>
    <t>1810293882</t>
  </si>
  <si>
    <t>https://podminky.urs.cz/item/CS_URS_2021_01/045203000</t>
  </si>
  <si>
    <t>131</t>
  </si>
  <si>
    <t>045303000</t>
  </si>
  <si>
    <t>Koordinační činnost</t>
  </si>
  <si>
    <t>-258790217</t>
  </si>
  <si>
    <t>https://podminky.urs.cz/item/CS_URS_2021_01/045303000</t>
  </si>
  <si>
    <t>VRN5</t>
  </si>
  <si>
    <t>Finanční náklady</t>
  </si>
  <si>
    <t>132</t>
  </si>
  <si>
    <t>052103000</t>
  </si>
  <si>
    <t>Rezerva investora</t>
  </si>
  <si>
    <t>-1897411989</t>
  </si>
  <si>
    <t>https://podminky.urs.cz/item/CS_URS_2021_01/052103000</t>
  </si>
  <si>
    <t>"inflační nárůst cen materiálů, práce, neuvedené v projektu" 10</t>
  </si>
  <si>
    <t>VRN7</t>
  </si>
  <si>
    <t>Provozní vlivy</t>
  </si>
  <si>
    <t>133</t>
  </si>
  <si>
    <t>071103000</t>
  </si>
  <si>
    <t>Provoz investora</t>
  </si>
  <si>
    <t>-2006385316</t>
  </si>
  <si>
    <t>https://podminky.urs.cz/item/CS_URS_2021_01/071103000</t>
  </si>
  <si>
    <t>"práce budou prováděny za provozu investora"</t>
  </si>
  <si>
    <t>"náklady na omezení funkčnosti zařízení VZT"</t>
  </si>
  <si>
    <t>"náklady na snížení hlučnosti prací-vysílání pořadů investora"10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</si>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</sst>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84818235" TargetMode="External" /><Relationship Id="rId2" Type="http://schemas.openxmlformats.org/officeDocument/2006/relationships/hyperlink" Target="https://podminky.urs.cz/item/CS_URS_2021_01/275391131" TargetMode="External" /><Relationship Id="rId3" Type="http://schemas.openxmlformats.org/officeDocument/2006/relationships/hyperlink" Target="https://podminky.urs.cz/item/CS_URS_2021_01/632452441" TargetMode="External" /><Relationship Id="rId4" Type="http://schemas.openxmlformats.org/officeDocument/2006/relationships/hyperlink" Target="https://podminky.urs.cz/item/CS_URS_2021_01/636311122" TargetMode="External" /><Relationship Id="rId5" Type="http://schemas.openxmlformats.org/officeDocument/2006/relationships/hyperlink" Target="https://podminky.urs.cz/item/CS_URS_2021_01/59245601" TargetMode="External" /><Relationship Id="rId6" Type="http://schemas.openxmlformats.org/officeDocument/2006/relationships/hyperlink" Target="https://podminky.urs.cz/item/CS_URS_2021_01/945411111" TargetMode="External" /><Relationship Id="rId7" Type="http://schemas.openxmlformats.org/officeDocument/2006/relationships/hyperlink" Target="https://podminky.urs.cz/item/CS_URS_2021_01/949101112" TargetMode="External" /><Relationship Id="rId8" Type="http://schemas.openxmlformats.org/officeDocument/2006/relationships/hyperlink" Target="https://podminky.urs.cz/item/CS_URS_2021_01/965042141" TargetMode="External" /><Relationship Id="rId9" Type="http://schemas.openxmlformats.org/officeDocument/2006/relationships/hyperlink" Target="https://podminky.urs.cz/item/CS_URS_2021_01/965081353" TargetMode="External" /><Relationship Id="rId10" Type="http://schemas.openxmlformats.org/officeDocument/2006/relationships/hyperlink" Target="https://podminky.urs.cz/item/CS_URS_2021_01/997013118" TargetMode="External" /><Relationship Id="rId11" Type="http://schemas.openxmlformats.org/officeDocument/2006/relationships/hyperlink" Target="https://podminky.urs.cz/item/CS_URS_2021_01/997013219" TargetMode="External" /><Relationship Id="rId12" Type="http://schemas.openxmlformats.org/officeDocument/2006/relationships/hyperlink" Target="https://podminky.urs.cz/item/CS_URS_2021_01/997013501" TargetMode="External" /><Relationship Id="rId13" Type="http://schemas.openxmlformats.org/officeDocument/2006/relationships/hyperlink" Target="https://podminky.urs.cz/item/CS_URS_2021_01/997013509" TargetMode="External" /><Relationship Id="rId14" Type="http://schemas.openxmlformats.org/officeDocument/2006/relationships/hyperlink" Target="https://podminky.urs.cz/item/CS_URS_2021_01/997013601" TargetMode="External" /><Relationship Id="rId15" Type="http://schemas.openxmlformats.org/officeDocument/2006/relationships/hyperlink" Target="https://podminky.urs.cz/item/CS_URS_2021_01/997013814" TargetMode="External" /><Relationship Id="rId16" Type="http://schemas.openxmlformats.org/officeDocument/2006/relationships/hyperlink" Target="https://podminky.urs.cz/item/CS_URS_2021_01/998011002" TargetMode="External" /><Relationship Id="rId17" Type="http://schemas.openxmlformats.org/officeDocument/2006/relationships/hyperlink" Target="https://podminky.urs.cz/item/CS_URS_2021_01/711131811" TargetMode="External" /><Relationship Id="rId18" Type="http://schemas.openxmlformats.org/officeDocument/2006/relationships/hyperlink" Target="https://podminky.urs.cz/item/CS_URS_2021_01/998711203" TargetMode="External" /><Relationship Id="rId19" Type="http://schemas.openxmlformats.org/officeDocument/2006/relationships/hyperlink" Target="https://podminky.urs.cz/item/CS_URS_2021_01/712300833" TargetMode="External" /><Relationship Id="rId20" Type="http://schemas.openxmlformats.org/officeDocument/2006/relationships/hyperlink" Target="https://podminky.urs.cz/item/CS_URS_2021_01/712311101" TargetMode="External" /><Relationship Id="rId21" Type="http://schemas.openxmlformats.org/officeDocument/2006/relationships/hyperlink" Target="https://podminky.urs.cz/item/CS_URS_2021_01/11163150" TargetMode="External" /><Relationship Id="rId22" Type="http://schemas.openxmlformats.org/officeDocument/2006/relationships/hyperlink" Target="https://podminky.urs.cz/item/CS_URS_2021_01/712341559" TargetMode="External" /><Relationship Id="rId23" Type="http://schemas.openxmlformats.org/officeDocument/2006/relationships/hyperlink" Target="https://podminky.urs.cz/item/CS_URS_2021_01/62853004" TargetMode="External" /><Relationship Id="rId24" Type="http://schemas.openxmlformats.org/officeDocument/2006/relationships/hyperlink" Target="https://podminky.urs.cz/item/CS_URS_2021_01/712363366" TargetMode="External" /><Relationship Id="rId25" Type="http://schemas.openxmlformats.org/officeDocument/2006/relationships/hyperlink" Target="https://podminky.urs.cz/item/CS_URS_2021_01/712363604" TargetMode="External" /><Relationship Id="rId26" Type="http://schemas.openxmlformats.org/officeDocument/2006/relationships/hyperlink" Target="https://podminky.urs.cz/item/CS_URS_2021_01/28322012" TargetMode="External" /><Relationship Id="rId27" Type="http://schemas.openxmlformats.org/officeDocument/2006/relationships/hyperlink" Target="https://podminky.urs.cz/item/CS_URS_2021_01/712363605" TargetMode="External" /><Relationship Id="rId28" Type="http://schemas.openxmlformats.org/officeDocument/2006/relationships/hyperlink" Target="https://podminky.urs.cz/item/CS_URS_2021_01/712363606" TargetMode="External" /><Relationship Id="rId29" Type="http://schemas.openxmlformats.org/officeDocument/2006/relationships/hyperlink" Target="https://podminky.urs.cz/item/CS_URS_2021_01/712998111" TargetMode="External" /><Relationship Id="rId30" Type="http://schemas.openxmlformats.org/officeDocument/2006/relationships/hyperlink" Target="https://podminky.urs.cz/item/CS_URS_2021_01/998712204" TargetMode="External" /><Relationship Id="rId31" Type="http://schemas.openxmlformats.org/officeDocument/2006/relationships/hyperlink" Target="https://podminky.urs.cz/item/CS_URS_2021_01/713140824" TargetMode="External" /><Relationship Id="rId32" Type="http://schemas.openxmlformats.org/officeDocument/2006/relationships/hyperlink" Target="https://podminky.urs.cz/item/CS_URS_2021_01/713140864" TargetMode="External" /><Relationship Id="rId33" Type="http://schemas.openxmlformats.org/officeDocument/2006/relationships/hyperlink" Target="https://podminky.urs.cz/item/CS_URS_2021_01/713141253" TargetMode="External" /><Relationship Id="rId34" Type="http://schemas.openxmlformats.org/officeDocument/2006/relationships/hyperlink" Target="https://podminky.urs.cz/item/CS_URS_2021_01/28375927" TargetMode="External" /><Relationship Id="rId35" Type="http://schemas.openxmlformats.org/officeDocument/2006/relationships/hyperlink" Target="https://podminky.urs.cz/item/CS_URS_2021_01/713141263" TargetMode="External" /><Relationship Id="rId36" Type="http://schemas.openxmlformats.org/officeDocument/2006/relationships/hyperlink" Target="https://podminky.urs.cz/item/CS_URS_2021_01/713141311" TargetMode="External" /><Relationship Id="rId37" Type="http://schemas.openxmlformats.org/officeDocument/2006/relationships/hyperlink" Target="https://podminky.urs.cz/item/CS_URS_2021_01/28376141" TargetMode="External" /><Relationship Id="rId38" Type="http://schemas.openxmlformats.org/officeDocument/2006/relationships/hyperlink" Target="https://podminky.urs.cz/item/CS_URS_2021_01/713191132" TargetMode="External" /><Relationship Id="rId39" Type="http://schemas.openxmlformats.org/officeDocument/2006/relationships/hyperlink" Target="https://podminky.urs.cz/item/CS_URS_2021_01/69311068" TargetMode="External" /><Relationship Id="rId40" Type="http://schemas.openxmlformats.org/officeDocument/2006/relationships/hyperlink" Target="https://podminky.urs.cz/item/CS_URS_2021_01/998713204" TargetMode="External" /><Relationship Id="rId41" Type="http://schemas.openxmlformats.org/officeDocument/2006/relationships/hyperlink" Target="https://podminky.urs.cz/item/CS_URS_2021_01/721140806" TargetMode="External" /><Relationship Id="rId42" Type="http://schemas.openxmlformats.org/officeDocument/2006/relationships/hyperlink" Target="https://podminky.urs.cz/item/CS_URS_2021_01/721210823" TargetMode="External" /><Relationship Id="rId43" Type="http://schemas.openxmlformats.org/officeDocument/2006/relationships/hyperlink" Target="https://podminky.urs.cz/item/CS_URS_2021_01/721239114" TargetMode="External" /><Relationship Id="rId44" Type="http://schemas.openxmlformats.org/officeDocument/2006/relationships/hyperlink" Target="https://podminky.urs.cz/item/CS_URS_2021_01/56231112" TargetMode="External" /><Relationship Id="rId45" Type="http://schemas.openxmlformats.org/officeDocument/2006/relationships/hyperlink" Target="https://podminky.urs.cz/item/CS_URS_2021_01/562TWT3528" TargetMode="External" /><Relationship Id="rId46" Type="http://schemas.openxmlformats.org/officeDocument/2006/relationships/hyperlink" Target="https://podminky.urs.cz/item/CS_URS_2021_01/721290112" TargetMode="External" /><Relationship Id="rId47" Type="http://schemas.openxmlformats.org/officeDocument/2006/relationships/hyperlink" Target="https://podminky.urs.cz/item/CS_URS_2021_01/998721202" TargetMode="External" /><Relationship Id="rId48" Type="http://schemas.openxmlformats.org/officeDocument/2006/relationships/hyperlink" Target="https://podminky.urs.cz/item/CS_URS_2021_01/723120809" TargetMode="External" /><Relationship Id="rId49" Type="http://schemas.openxmlformats.org/officeDocument/2006/relationships/hyperlink" Target="https://podminky.urs.cz/item/CS_URS_2021_01/723190909" TargetMode="External" /><Relationship Id="rId50" Type="http://schemas.openxmlformats.org/officeDocument/2006/relationships/hyperlink" Target="https://podminky.urs.cz/item/CS_URS_2021_01/723290824" TargetMode="External" /><Relationship Id="rId51" Type="http://schemas.openxmlformats.org/officeDocument/2006/relationships/hyperlink" Target="https://podminky.urs.cz/item/CS_URS_2021_01/727111212" TargetMode="External" /><Relationship Id="rId52" Type="http://schemas.openxmlformats.org/officeDocument/2006/relationships/hyperlink" Target="https://podminky.urs.cz/item/CS_URS_2021_01/733191918" TargetMode="External" /><Relationship Id="rId53" Type="http://schemas.openxmlformats.org/officeDocument/2006/relationships/hyperlink" Target="https://podminky.urs.cz/item/CS_URS_2021_01/741110041" TargetMode="External" /><Relationship Id="rId54" Type="http://schemas.openxmlformats.org/officeDocument/2006/relationships/hyperlink" Target="https://podminky.urs.cz/item/CS_URS_2021_01/34571152" TargetMode="External" /><Relationship Id="rId55" Type="http://schemas.openxmlformats.org/officeDocument/2006/relationships/hyperlink" Target="https://podminky.urs.cz/item/CS_URS_2021_01/34571219" TargetMode="External" /><Relationship Id="rId56" Type="http://schemas.openxmlformats.org/officeDocument/2006/relationships/hyperlink" Target="https://podminky.urs.cz/item/CS_URS_2021_01/34571279" TargetMode="External" /><Relationship Id="rId57" Type="http://schemas.openxmlformats.org/officeDocument/2006/relationships/hyperlink" Target="https://podminky.urs.cz/item/CS_URS_2021_01/741122015" TargetMode="External" /><Relationship Id="rId58" Type="http://schemas.openxmlformats.org/officeDocument/2006/relationships/hyperlink" Target="https://podminky.urs.cz/item/CS_URS_2021_01/34111030" TargetMode="External" /><Relationship Id="rId59" Type="http://schemas.openxmlformats.org/officeDocument/2006/relationships/hyperlink" Target="https://podminky.urs.cz/item/CS_URS_2021_01/741320105" TargetMode="External" /><Relationship Id="rId60" Type="http://schemas.openxmlformats.org/officeDocument/2006/relationships/hyperlink" Target="https://podminky.urs.cz/item/CS_URS_2021_01/35822111" TargetMode="External" /><Relationship Id="rId61" Type="http://schemas.openxmlformats.org/officeDocument/2006/relationships/hyperlink" Target="https://podminky.urs.cz/item/CS_URS_2021_01/741810001" TargetMode="External" /><Relationship Id="rId62" Type="http://schemas.openxmlformats.org/officeDocument/2006/relationships/hyperlink" Target="https://podminky.urs.cz/item/CS_URS_2021_01/998741202" TargetMode="External" /><Relationship Id="rId63" Type="http://schemas.openxmlformats.org/officeDocument/2006/relationships/hyperlink" Target="https://podminky.urs.cz/item/CS_URS_2021_01/751612818" TargetMode="External" /><Relationship Id="rId64" Type="http://schemas.openxmlformats.org/officeDocument/2006/relationships/hyperlink" Target="https://podminky.urs.cz/item/CS_URS_2021_01/751691111" TargetMode="External" /><Relationship Id="rId65" Type="http://schemas.openxmlformats.org/officeDocument/2006/relationships/hyperlink" Target="https://podminky.urs.cz/item/CS_URS_2021_01/751721123" TargetMode="External" /><Relationship Id="rId66" Type="http://schemas.openxmlformats.org/officeDocument/2006/relationships/hyperlink" Target="https://podminky.urs.cz/item/CS_URS_2021_01/998751105" TargetMode="External" /><Relationship Id="rId67" Type="http://schemas.openxmlformats.org/officeDocument/2006/relationships/hyperlink" Target="https://podminky.urs.cz/item/CS_URS_2021_01/998751181" TargetMode="External" /><Relationship Id="rId68" Type="http://schemas.openxmlformats.org/officeDocument/2006/relationships/hyperlink" Target="https://podminky.urs.cz/item/CS_URS_2021_01/764001833" TargetMode="External" /><Relationship Id="rId69" Type="http://schemas.openxmlformats.org/officeDocument/2006/relationships/hyperlink" Target="https://podminky.urs.cz/item/CS_URS_2021_01/764002801" TargetMode="External" /><Relationship Id="rId70" Type="http://schemas.openxmlformats.org/officeDocument/2006/relationships/hyperlink" Target="https://podminky.urs.cz/item/CS_URS_2021_01/764002841" TargetMode="External" /><Relationship Id="rId71" Type="http://schemas.openxmlformats.org/officeDocument/2006/relationships/hyperlink" Target="https://podminky.urs.cz/item/CS_URS_2021_01/764002851" TargetMode="External" /><Relationship Id="rId72" Type="http://schemas.openxmlformats.org/officeDocument/2006/relationships/hyperlink" Target="https://podminky.urs.cz/item/CS_URS_2021_01/764004803" TargetMode="External" /><Relationship Id="rId73" Type="http://schemas.openxmlformats.org/officeDocument/2006/relationships/hyperlink" Target="https://podminky.urs.cz/item/CS_URS_2021_01/764004863" TargetMode="External" /><Relationship Id="rId74" Type="http://schemas.openxmlformats.org/officeDocument/2006/relationships/hyperlink" Target="https://podminky.urs.cz/item/CS_URS_2021_01/764225406" TargetMode="External" /><Relationship Id="rId75" Type="http://schemas.openxmlformats.org/officeDocument/2006/relationships/hyperlink" Target="https://podminky.urs.cz/item/CS_URS_2021_01/764225411" TargetMode="External" /><Relationship Id="rId76" Type="http://schemas.openxmlformats.org/officeDocument/2006/relationships/hyperlink" Target="https://podminky.urs.cz/item/CS_URS_2021_01/764226440" TargetMode="External" /><Relationship Id="rId77" Type="http://schemas.openxmlformats.org/officeDocument/2006/relationships/hyperlink" Target="https://podminky.urs.cz/item/CS_URS_2021_01/764321413" TargetMode="External" /><Relationship Id="rId78" Type="http://schemas.openxmlformats.org/officeDocument/2006/relationships/hyperlink" Target="https://podminky.urs.cz/item/CS_URS_2021_01/764331415" TargetMode="External" /><Relationship Id="rId79" Type="http://schemas.openxmlformats.org/officeDocument/2006/relationships/hyperlink" Target="https://podminky.urs.cz/item/CS_URS_2021_01/764331416" TargetMode="External" /><Relationship Id="rId80" Type="http://schemas.openxmlformats.org/officeDocument/2006/relationships/hyperlink" Target="https://podminky.urs.cz/item/CS_URS_2021_01/764538402" TargetMode="External" /><Relationship Id="rId81" Type="http://schemas.openxmlformats.org/officeDocument/2006/relationships/hyperlink" Target="https://podminky.urs.cz/item/CS_URS_2021_01/998764202" TargetMode="External" /><Relationship Id="rId82" Type="http://schemas.openxmlformats.org/officeDocument/2006/relationships/hyperlink" Target="https://podminky.urs.cz/item/CS_URS_2021_01/767121901" TargetMode="External" /><Relationship Id="rId83" Type="http://schemas.openxmlformats.org/officeDocument/2006/relationships/hyperlink" Target="https://podminky.urs.cz/item/CS_URS_2021_01/31324770" TargetMode="External" /><Relationship Id="rId84" Type="http://schemas.openxmlformats.org/officeDocument/2006/relationships/hyperlink" Target="https://podminky.urs.cz/item/CS_URS_2021_01/31324771" TargetMode="External" /><Relationship Id="rId85" Type="http://schemas.openxmlformats.org/officeDocument/2006/relationships/hyperlink" Target="https://podminky.urs.cz/item/CS_URS_2021_01/767131111" TargetMode="External" /><Relationship Id="rId86" Type="http://schemas.openxmlformats.org/officeDocument/2006/relationships/hyperlink" Target="https://podminky.urs.cz/item/CS_URS_2021_01/767132821" TargetMode="External" /><Relationship Id="rId87" Type="http://schemas.openxmlformats.org/officeDocument/2006/relationships/hyperlink" Target="https://podminky.urs.cz/item/CS_URS_2021_01/767416125" TargetMode="External" /><Relationship Id="rId88" Type="http://schemas.openxmlformats.org/officeDocument/2006/relationships/hyperlink" Target="https://podminky.urs.cz/item/CS_URS_2021_01/767416814" TargetMode="External" /><Relationship Id="rId89" Type="http://schemas.openxmlformats.org/officeDocument/2006/relationships/hyperlink" Target="https://podminky.urs.cz/item/CS_URS_2021_01/95250508" TargetMode="External" /><Relationship Id="rId90" Type="http://schemas.openxmlformats.org/officeDocument/2006/relationships/hyperlink" Target="https://podminky.urs.cz/item/CS_URS_2021_01/767995111" TargetMode="External" /><Relationship Id="rId91" Type="http://schemas.openxmlformats.org/officeDocument/2006/relationships/hyperlink" Target="https://podminky.urs.cz/item/CS_URS_2021_01/70921385" TargetMode="External" /><Relationship Id="rId92" Type="http://schemas.openxmlformats.org/officeDocument/2006/relationships/hyperlink" Target="https://podminky.urs.cz/item/CS_URS_2021_01/13010408" TargetMode="External" /><Relationship Id="rId93" Type="http://schemas.openxmlformats.org/officeDocument/2006/relationships/hyperlink" Target="https://podminky.urs.cz/item/CS_URS_2021_01/30925266" TargetMode="External" /><Relationship Id="rId94" Type="http://schemas.openxmlformats.org/officeDocument/2006/relationships/hyperlink" Target="https://podminky.urs.cz/item/CS_URS_2021_01/31111005" TargetMode="External" /><Relationship Id="rId95" Type="http://schemas.openxmlformats.org/officeDocument/2006/relationships/hyperlink" Target="https://podminky.urs.cz/item/CS_URS_2021_01/31120005" TargetMode="External" /><Relationship Id="rId96" Type="http://schemas.openxmlformats.org/officeDocument/2006/relationships/hyperlink" Target="https://podminky.urs.cz/item/CS_URS_2021_01/998767204" TargetMode="External" /><Relationship Id="rId97" Type="http://schemas.openxmlformats.org/officeDocument/2006/relationships/hyperlink" Target="https://podminky.urs.cz/item/CS_URS_2021_01/783301303" TargetMode="External" /><Relationship Id="rId98" Type="http://schemas.openxmlformats.org/officeDocument/2006/relationships/hyperlink" Target="https://podminky.urs.cz/item/CS_URS_2021_01/783306809" TargetMode="External" /><Relationship Id="rId99" Type="http://schemas.openxmlformats.org/officeDocument/2006/relationships/hyperlink" Target="https://podminky.urs.cz/item/CS_URS_2021_01/783314203" TargetMode="External" /><Relationship Id="rId100" Type="http://schemas.openxmlformats.org/officeDocument/2006/relationships/hyperlink" Target="https://podminky.urs.cz/item/CS_URS_2021_01/783315103" TargetMode="External" /><Relationship Id="rId101" Type="http://schemas.openxmlformats.org/officeDocument/2006/relationships/hyperlink" Target="https://podminky.urs.cz/item/CS_URS_2021_01/783317105" TargetMode="External" /><Relationship Id="rId102" Type="http://schemas.openxmlformats.org/officeDocument/2006/relationships/hyperlink" Target="https://podminky.urs.cz/item/CS_URS_2021_01/787300801" TargetMode="External" /><Relationship Id="rId103" Type="http://schemas.openxmlformats.org/officeDocument/2006/relationships/hyperlink" Target="https://podminky.urs.cz/item/CS_URS_2021_01/787313316" TargetMode="External" /><Relationship Id="rId104" Type="http://schemas.openxmlformats.org/officeDocument/2006/relationships/hyperlink" Target="https://podminky.urs.cz/item/CS_URS_2021_01/ILG.16A" TargetMode="External" /><Relationship Id="rId105" Type="http://schemas.openxmlformats.org/officeDocument/2006/relationships/hyperlink" Target="https://podminky.urs.cz/item/CS_URS_2021_01/28318594" TargetMode="External" /><Relationship Id="rId106" Type="http://schemas.openxmlformats.org/officeDocument/2006/relationships/hyperlink" Target="https://podminky.urs.cz/item/CS_URS_2021_01/998787204" TargetMode="External" /><Relationship Id="rId107" Type="http://schemas.openxmlformats.org/officeDocument/2006/relationships/hyperlink" Target="https://podminky.urs.cz/item/CS_URS_2021_01/HZS1302" TargetMode="External" /><Relationship Id="rId108" Type="http://schemas.openxmlformats.org/officeDocument/2006/relationships/hyperlink" Target="https://podminky.urs.cz/item/CS_URS_2021_01/HZS2132" TargetMode="External" /><Relationship Id="rId109" Type="http://schemas.openxmlformats.org/officeDocument/2006/relationships/hyperlink" Target="https://podminky.urs.cz/item/CS_URS_2021_01/HZS2232" TargetMode="External" /><Relationship Id="rId110" Type="http://schemas.openxmlformats.org/officeDocument/2006/relationships/hyperlink" Target="https://podminky.urs.cz/item/CS_URS_2021_01/HZS3211" TargetMode="External" /><Relationship Id="rId111" Type="http://schemas.openxmlformats.org/officeDocument/2006/relationships/hyperlink" Target="https://podminky.urs.cz/item/CS_URS_2021_01/HZS3222" TargetMode="External" /><Relationship Id="rId112" Type="http://schemas.openxmlformats.org/officeDocument/2006/relationships/hyperlink" Target="https://podminky.urs.cz/item/CS_URS_2021_01/HZS3241" TargetMode="External" /><Relationship Id="rId113" Type="http://schemas.openxmlformats.org/officeDocument/2006/relationships/hyperlink" Target="https://podminky.urs.cz/item/CS_URS_2021_01/HZS3242" TargetMode="External" /><Relationship Id="rId114" Type="http://schemas.openxmlformats.org/officeDocument/2006/relationships/hyperlink" Target="https://podminky.urs.cz/item/CS_URS_2021_01/013203000" TargetMode="External" /><Relationship Id="rId115" Type="http://schemas.openxmlformats.org/officeDocument/2006/relationships/hyperlink" Target="https://podminky.urs.cz/item/CS_URS_2021_01/013294000" TargetMode="External" /><Relationship Id="rId116" Type="http://schemas.openxmlformats.org/officeDocument/2006/relationships/hyperlink" Target="https://podminky.urs.cz/item/CS_URS_2021_01/032903000" TargetMode="External" /><Relationship Id="rId117" Type="http://schemas.openxmlformats.org/officeDocument/2006/relationships/hyperlink" Target="https://podminky.urs.cz/item/CS_URS_2021_01/033103000" TargetMode="External" /><Relationship Id="rId118" Type="http://schemas.openxmlformats.org/officeDocument/2006/relationships/hyperlink" Target="https://podminky.urs.cz/item/CS_URS_2021_01/034103000" TargetMode="External" /><Relationship Id="rId119" Type="http://schemas.openxmlformats.org/officeDocument/2006/relationships/hyperlink" Target="https://podminky.urs.cz/item/CS_URS_2021_01/034403000" TargetMode="External" /><Relationship Id="rId120" Type="http://schemas.openxmlformats.org/officeDocument/2006/relationships/hyperlink" Target="https://podminky.urs.cz/item/CS_URS_2021_01/034503000" TargetMode="External" /><Relationship Id="rId121" Type="http://schemas.openxmlformats.org/officeDocument/2006/relationships/hyperlink" Target="https://podminky.urs.cz/item/CS_URS_2021_01/035103001" TargetMode="External" /><Relationship Id="rId122" Type="http://schemas.openxmlformats.org/officeDocument/2006/relationships/hyperlink" Target="https://podminky.urs.cz/item/CS_URS_2021_01/041403000" TargetMode="External" /><Relationship Id="rId123" Type="http://schemas.openxmlformats.org/officeDocument/2006/relationships/hyperlink" Target="https://podminky.urs.cz/item/CS_URS_2021_01/043194000" TargetMode="External" /><Relationship Id="rId124" Type="http://schemas.openxmlformats.org/officeDocument/2006/relationships/hyperlink" Target="https://podminky.urs.cz/item/CS_URS_2021_01/045203000" TargetMode="External" /><Relationship Id="rId125" Type="http://schemas.openxmlformats.org/officeDocument/2006/relationships/hyperlink" Target="https://podminky.urs.cz/item/CS_URS_2021_01/045303000" TargetMode="External" /><Relationship Id="rId126" Type="http://schemas.openxmlformats.org/officeDocument/2006/relationships/hyperlink" Target="https://podminky.urs.cz/item/CS_URS_2021_01/052103000" TargetMode="External" /><Relationship Id="rId127" Type="http://schemas.openxmlformats.org/officeDocument/2006/relationships/hyperlink" Target="https://podminky.urs.cz/item/CS_URS_2021_01/071103000" TargetMode="External" /><Relationship Id="rId1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323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202124-2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střechy objektu, Římská 15, Praha 2, č.p. 499, p.č. 486/1, k.ú. Vinohrady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p.č.486/1, 488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9. 8. 2021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40.0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Český rozhlas Vinohradská 12 120 99 Praha 2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Bohemian Buildings Partners sro Služeb 4 Praha 10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František Mrázek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37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02 - Rekonstrukce stře...'!J30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 02 - Rekonstrukce stře...'!P107</f>
        <v>0</v>
      </c>
      <c r="AV55" s="121">
        <f>'SO 02 - Rekonstrukce stře...'!J33</f>
        <v>0</v>
      </c>
      <c r="AW55" s="121">
        <f>'SO 02 - Rekonstrukce stře...'!J34</f>
        <v>0</v>
      </c>
      <c r="AX55" s="121">
        <f>'SO 02 - Rekonstrukce stře...'!J35</f>
        <v>0</v>
      </c>
      <c r="AY55" s="121">
        <f>'SO 02 - Rekonstrukce stře...'!J36</f>
        <v>0</v>
      </c>
      <c r="AZ55" s="121">
        <f>'SO 02 - Rekonstrukce stře...'!F33</f>
        <v>0</v>
      </c>
      <c r="BA55" s="121">
        <f>'SO 02 - Rekonstrukce stře...'!F34</f>
        <v>0</v>
      </c>
      <c r="BB55" s="121">
        <f>'SO 02 - Rekonstrukce stře...'!F35</f>
        <v>0</v>
      </c>
      <c r="BC55" s="121">
        <f>'SO 02 - Rekonstrukce stře...'!F36</f>
        <v>0</v>
      </c>
      <c r="BD55" s="123">
        <f>'SO 02 - Rekonstrukce stře...'!F37</f>
        <v>0</v>
      </c>
      <c r="BE55" s="7"/>
      <c r="BT55" s="124" t="s">
        <v>79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R/v2Gb+Whj/KSWPpsxETkcDqZV/uPkzi7K+IzrK06Va85Xa/QJ9NlzmupPtkn13WLuZspWUwrwgaynASrjuLGw==" hashValue="sFS8dvtozrLD43QFhwRBz+1JxImIsLRZTwkg5H+GrEAfqTuho5YzZtlS4mpfDHPi0q3qlqvEqOCXGVP5LK8NW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2 - Rekonstrukce stř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81</v>
      </c>
    </row>
    <row r="4" s="1" customFormat="1" ht="24.96" customHeight="1">
      <c r="B4" s="21"/>
      <c r="D4" s="127" t="s">
        <v>82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Rekonstrukce střechy objektu, Římská 15, Praha 2, č.p. 499, p.č. 486/1, k.ú. Vinohrady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83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32" t="s">
        <v>84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9. 8. 2021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19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27</v>
      </c>
      <c r="F15" s="39"/>
      <c r="G15" s="39"/>
      <c r="H15" s="39"/>
      <c r="I15" s="129" t="s">
        <v>28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29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28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31</v>
      </c>
      <c r="E20" s="39"/>
      <c r="F20" s="39"/>
      <c r="G20" s="39"/>
      <c r="H20" s="39"/>
      <c r="I20" s="129" t="s">
        <v>26</v>
      </c>
      <c r="J20" s="133" t="s">
        <v>19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32</v>
      </c>
      <c r="F21" s="39"/>
      <c r="G21" s="39"/>
      <c r="H21" s="39"/>
      <c r="I21" s="129" t="s">
        <v>28</v>
      </c>
      <c r="J21" s="133" t="s">
        <v>19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34</v>
      </c>
      <c r="E23" s="39"/>
      <c r="F23" s="39"/>
      <c r="G23" s="39"/>
      <c r="H23" s="39"/>
      <c r="I23" s="129" t="s">
        <v>26</v>
      </c>
      <c r="J23" s="133" t="s">
        <v>19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35</v>
      </c>
      <c r="F24" s="39"/>
      <c r="G24" s="39"/>
      <c r="H24" s="39"/>
      <c r="I24" s="129" t="s">
        <v>28</v>
      </c>
      <c r="J24" s="133" t="s">
        <v>19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36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02.5" customHeight="1">
      <c r="A27" s="135"/>
      <c r="B27" s="136"/>
      <c r="C27" s="135"/>
      <c r="D27" s="135"/>
      <c r="E27" s="137" t="s">
        <v>85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38</v>
      </c>
      <c r="E30" s="39"/>
      <c r="F30" s="39"/>
      <c r="G30" s="39"/>
      <c r="H30" s="39"/>
      <c r="I30" s="39"/>
      <c r="J30" s="141">
        <f>ROUND(J107,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40</v>
      </c>
      <c r="G32" s="39"/>
      <c r="H32" s="39"/>
      <c r="I32" s="142" t="s">
        <v>39</v>
      </c>
      <c r="J32" s="142" t="s">
        <v>41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42</v>
      </c>
      <c r="E33" s="129" t="s">
        <v>43</v>
      </c>
      <c r="F33" s="144">
        <f>ROUND((SUM(BE107:BE1015)),  2)</f>
        <v>0</v>
      </c>
      <c r="G33" s="39"/>
      <c r="H33" s="39"/>
      <c r="I33" s="145">
        <v>0.20999999999999999</v>
      </c>
      <c r="J33" s="144">
        <f>ROUND(((SUM(BE107:BE1015))*I33),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44</v>
      </c>
      <c r="F34" s="144">
        <f>ROUND((SUM(BF107:BF1015)),  2)</f>
        <v>0</v>
      </c>
      <c r="G34" s="39"/>
      <c r="H34" s="39"/>
      <c r="I34" s="145">
        <v>0.14999999999999999</v>
      </c>
      <c r="J34" s="144">
        <f>ROUND(((SUM(BF107:BF1015))*I34),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45</v>
      </c>
      <c r="F35" s="144">
        <f>ROUND((SUM(BG107:BG1015)),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46</v>
      </c>
      <c r="F36" s="144">
        <f>ROUND((SUM(BH107:BH1015)),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47</v>
      </c>
      <c r="F37" s="144">
        <f>ROUND((SUM(BI107:BI1015)),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86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Rekonstrukce střechy objektu, Římská 15, Praha 2, č.p. 499, p.č. 486/1, k.ú. Vinohrady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41"/>
      <c r="D50" s="41"/>
      <c r="E50" s="70" t="str">
        <f>E9</f>
        <v>SO 02 - Rekonstrukce střechy objektu, Římská 15, Praha 2, č.p. 499, p.č. 486/1, k.ú. Vinohrady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p.č.486/1, 488</v>
      </c>
      <c r="G52" s="41"/>
      <c r="H52" s="41"/>
      <c r="I52" s="33" t="s">
        <v>23</v>
      </c>
      <c r="J52" s="73" t="str">
        <f>IF(J12="","",J12)</f>
        <v>9. 8. 2021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Český rozhlas Vinohradská 12 120 99 Praha 2</v>
      </c>
      <c r="G54" s="41"/>
      <c r="H54" s="41"/>
      <c r="I54" s="33" t="s">
        <v>31</v>
      </c>
      <c r="J54" s="37" t="str">
        <f>E21</f>
        <v xml:space="preserve">Bohemian Buildings Partners sro Služeb 4 Praha 10 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František Mrázek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87</v>
      </c>
      <c r="D57" s="159"/>
      <c r="E57" s="159"/>
      <c r="F57" s="159"/>
      <c r="G57" s="159"/>
      <c r="H57" s="159"/>
      <c r="I57" s="159"/>
      <c r="J57" s="160" t="s">
        <v>88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70</v>
      </c>
      <c r="D59" s="41"/>
      <c r="E59" s="41"/>
      <c r="F59" s="41"/>
      <c r="G59" s="41"/>
      <c r="H59" s="41"/>
      <c r="I59" s="41"/>
      <c r="J59" s="103">
        <f>J107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89</v>
      </c>
    </row>
    <row r="60" s="9" customFormat="1" ht="24.96" customHeight="1">
      <c r="A60" s="9"/>
      <c r="B60" s="162"/>
      <c r="C60" s="163"/>
      <c r="D60" s="164" t="s">
        <v>90</v>
      </c>
      <c r="E60" s="165"/>
      <c r="F60" s="165"/>
      <c r="G60" s="165"/>
      <c r="H60" s="165"/>
      <c r="I60" s="165"/>
      <c r="J60" s="166">
        <f>J108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91</v>
      </c>
      <c r="E61" s="171"/>
      <c r="F61" s="171"/>
      <c r="G61" s="171"/>
      <c r="H61" s="171"/>
      <c r="I61" s="171"/>
      <c r="J61" s="172">
        <f>J109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92</v>
      </c>
      <c r="E62" s="171"/>
      <c r="F62" s="171"/>
      <c r="G62" s="171"/>
      <c r="H62" s="171"/>
      <c r="I62" s="171"/>
      <c r="J62" s="172">
        <f>J114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93</v>
      </c>
      <c r="E63" s="171"/>
      <c r="F63" s="171"/>
      <c r="G63" s="171"/>
      <c r="H63" s="171"/>
      <c r="I63" s="171"/>
      <c r="J63" s="172">
        <f>J120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94</v>
      </c>
      <c r="E64" s="171"/>
      <c r="F64" s="171"/>
      <c r="G64" s="171"/>
      <c r="H64" s="171"/>
      <c r="I64" s="171"/>
      <c r="J64" s="172">
        <f>J164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95</v>
      </c>
      <c r="E65" s="171"/>
      <c r="F65" s="171"/>
      <c r="G65" s="171"/>
      <c r="H65" s="171"/>
      <c r="I65" s="171"/>
      <c r="J65" s="172">
        <f>J204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96</v>
      </c>
      <c r="E66" s="171"/>
      <c r="F66" s="171"/>
      <c r="G66" s="171"/>
      <c r="H66" s="171"/>
      <c r="I66" s="171"/>
      <c r="J66" s="172">
        <f>J222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2"/>
      <c r="C67" s="163"/>
      <c r="D67" s="164" t="s">
        <v>97</v>
      </c>
      <c r="E67" s="165"/>
      <c r="F67" s="165"/>
      <c r="G67" s="165"/>
      <c r="H67" s="165"/>
      <c r="I67" s="165"/>
      <c r="J67" s="166">
        <f>J225</f>
        <v>0</v>
      </c>
      <c r="K67" s="163"/>
      <c r="L67" s="16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8"/>
      <c r="C68" s="169"/>
      <c r="D68" s="170" t="s">
        <v>98</v>
      </c>
      <c r="E68" s="171"/>
      <c r="F68" s="171"/>
      <c r="G68" s="171"/>
      <c r="H68" s="171"/>
      <c r="I68" s="171"/>
      <c r="J68" s="172">
        <f>J226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8"/>
      <c r="C69" s="169"/>
      <c r="D69" s="170" t="s">
        <v>99</v>
      </c>
      <c r="E69" s="171"/>
      <c r="F69" s="171"/>
      <c r="G69" s="171"/>
      <c r="H69" s="171"/>
      <c r="I69" s="171"/>
      <c r="J69" s="172">
        <f>J243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8"/>
      <c r="C70" s="169"/>
      <c r="D70" s="170" t="s">
        <v>100</v>
      </c>
      <c r="E70" s="171"/>
      <c r="F70" s="171"/>
      <c r="G70" s="171"/>
      <c r="H70" s="171"/>
      <c r="I70" s="171"/>
      <c r="J70" s="172">
        <f>J372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101</v>
      </c>
      <c r="E71" s="171"/>
      <c r="F71" s="171"/>
      <c r="G71" s="171"/>
      <c r="H71" s="171"/>
      <c r="I71" s="171"/>
      <c r="J71" s="172">
        <f>J488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8"/>
      <c r="C72" s="169"/>
      <c r="D72" s="170" t="s">
        <v>102</v>
      </c>
      <c r="E72" s="171"/>
      <c r="F72" s="171"/>
      <c r="G72" s="171"/>
      <c r="H72" s="171"/>
      <c r="I72" s="171"/>
      <c r="J72" s="172">
        <f>J532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8"/>
      <c r="C73" s="169"/>
      <c r="D73" s="170" t="s">
        <v>103</v>
      </c>
      <c r="E73" s="171"/>
      <c r="F73" s="171"/>
      <c r="G73" s="171"/>
      <c r="H73" s="171"/>
      <c r="I73" s="171"/>
      <c r="J73" s="172">
        <f>J545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8"/>
      <c r="C74" s="169"/>
      <c r="D74" s="170" t="s">
        <v>104</v>
      </c>
      <c r="E74" s="171"/>
      <c r="F74" s="171"/>
      <c r="G74" s="171"/>
      <c r="H74" s="171"/>
      <c r="I74" s="171"/>
      <c r="J74" s="172">
        <f>J551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8"/>
      <c r="C75" s="169"/>
      <c r="D75" s="170" t="s">
        <v>105</v>
      </c>
      <c r="E75" s="171"/>
      <c r="F75" s="171"/>
      <c r="G75" s="171"/>
      <c r="H75" s="171"/>
      <c r="I75" s="171"/>
      <c r="J75" s="172">
        <f>J556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8"/>
      <c r="C76" s="169"/>
      <c r="D76" s="170" t="s">
        <v>106</v>
      </c>
      <c r="E76" s="171"/>
      <c r="F76" s="171"/>
      <c r="G76" s="171"/>
      <c r="H76" s="171"/>
      <c r="I76" s="171"/>
      <c r="J76" s="172">
        <f>J603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8"/>
      <c r="C77" s="169"/>
      <c r="D77" s="170" t="s">
        <v>107</v>
      </c>
      <c r="E77" s="171"/>
      <c r="F77" s="171"/>
      <c r="G77" s="171"/>
      <c r="H77" s="171"/>
      <c r="I77" s="171"/>
      <c r="J77" s="172">
        <f>J679</f>
        <v>0</v>
      </c>
      <c r="K77" s="169"/>
      <c r="L77" s="17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8"/>
      <c r="C78" s="169"/>
      <c r="D78" s="170" t="s">
        <v>108</v>
      </c>
      <c r="E78" s="171"/>
      <c r="F78" s="171"/>
      <c r="G78" s="171"/>
      <c r="H78" s="171"/>
      <c r="I78" s="171"/>
      <c r="J78" s="172">
        <f>J765</f>
        <v>0</v>
      </c>
      <c r="K78" s="169"/>
      <c r="L78" s="17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8"/>
      <c r="C79" s="169"/>
      <c r="D79" s="170" t="s">
        <v>109</v>
      </c>
      <c r="E79" s="171"/>
      <c r="F79" s="171"/>
      <c r="G79" s="171"/>
      <c r="H79" s="171"/>
      <c r="I79" s="171"/>
      <c r="J79" s="172">
        <f>J850</f>
        <v>0</v>
      </c>
      <c r="K79" s="169"/>
      <c r="L79" s="17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8"/>
      <c r="C80" s="169"/>
      <c r="D80" s="170" t="s">
        <v>110</v>
      </c>
      <c r="E80" s="171"/>
      <c r="F80" s="171"/>
      <c r="G80" s="171"/>
      <c r="H80" s="171"/>
      <c r="I80" s="171"/>
      <c r="J80" s="172">
        <f>J886</f>
        <v>0</v>
      </c>
      <c r="K80" s="169"/>
      <c r="L80" s="173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62"/>
      <c r="C81" s="163"/>
      <c r="D81" s="164" t="s">
        <v>111</v>
      </c>
      <c r="E81" s="165"/>
      <c r="F81" s="165"/>
      <c r="G81" s="165"/>
      <c r="H81" s="165"/>
      <c r="I81" s="165"/>
      <c r="J81" s="166">
        <f>J910</f>
        <v>0</v>
      </c>
      <c r="K81" s="163"/>
      <c r="L81" s="167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9" customFormat="1" ht="24.96" customHeight="1">
      <c r="A82" s="9"/>
      <c r="B82" s="162"/>
      <c r="C82" s="163"/>
      <c r="D82" s="164" t="s">
        <v>112</v>
      </c>
      <c r="E82" s="165"/>
      <c r="F82" s="165"/>
      <c r="G82" s="165"/>
      <c r="H82" s="165"/>
      <c r="I82" s="165"/>
      <c r="J82" s="166">
        <f>J946</f>
        <v>0</v>
      </c>
      <c r="K82" s="163"/>
      <c r="L82" s="167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68"/>
      <c r="C83" s="169"/>
      <c r="D83" s="170" t="s">
        <v>113</v>
      </c>
      <c r="E83" s="171"/>
      <c r="F83" s="171"/>
      <c r="G83" s="171"/>
      <c r="H83" s="171"/>
      <c r="I83" s="171"/>
      <c r="J83" s="172">
        <f>J947</f>
        <v>0</v>
      </c>
      <c r="K83" s="169"/>
      <c r="L83" s="17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68"/>
      <c r="C84" s="169"/>
      <c r="D84" s="170" t="s">
        <v>114</v>
      </c>
      <c r="E84" s="171"/>
      <c r="F84" s="171"/>
      <c r="G84" s="171"/>
      <c r="H84" s="171"/>
      <c r="I84" s="171"/>
      <c r="J84" s="172">
        <f>J957</f>
        <v>0</v>
      </c>
      <c r="K84" s="169"/>
      <c r="L84" s="17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68"/>
      <c r="C85" s="169"/>
      <c r="D85" s="170" t="s">
        <v>115</v>
      </c>
      <c r="E85" s="171"/>
      <c r="F85" s="171"/>
      <c r="G85" s="171"/>
      <c r="H85" s="171"/>
      <c r="I85" s="171"/>
      <c r="J85" s="172">
        <f>J987</f>
        <v>0</v>
      </c>
      <c r="K85" s="169"/>
      <c r="L85" s="17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68"/>
      <c r="C86" s="169"/>
      <c r="D86" s="170" t="s">
        <v>116</v>
      </c>
      <c r="E86" s="171"/>
      <c r="F86" s="171"/>
      <c r="G86" s="171"/>
      <c r="H86" s="171"/>
      <c r="I86" s="171"/>
      <c r="J86" s="172">
        <f>J1004</f>
        <v>0</v>
      </c>
      <c r="K86" s="169"/>
      <c r="L86" s="17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68"/>
      <c r="C87" s="169"/>
      <c r="D87" s="170" t="s">
        <v>117</v>
      </c>
      <c r="E87" s="171"/>
      <c r="F87" s="171"/>
      <c r="G87" s="171"/>
      <c r="H87" s="171"/>
      <c r="I87" s="171"/>
      <c r="J87" s="172">
        <f>J1009</f>
        <v>0</v>
      </c>
      <c r="K87" s="169"/>
      <c r="L87" s="17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60"/>
      <c r="C89" s="61"/>
      <c r="D89" s="61"/>
      <c r="E89" s="61"/>
      <c r="F89" s="61"/>
      <c r="G89" s="61"/>
      <c r="H89" s="61"/>
      <c r="I89" s="61"/>
      <c r="J89" s="61"/>
      <c r="K89" s="6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3" s="2" customFormat="1" ht="6.96" customHeight="1">
      <c r="A93" s="39"/>
      <c r="B93" s="62"/>
      <c r="C93" s="63"/>
      <c r="D93" s="63"/>
      <c r="E93" s="63"/>
      <c r="F93" s="63"/>
      <c r="G93" s="63"/>
      <c r="H93" s="63"/>
      <c r="I93" s="63"/>
      <c r="J93" s="63"/>
      <c r="K93" s="63"/>
      <c r="L93" s="131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4.96" customHeight="1">
      <c r="A94" s="39"/>
      <c r="B94" s="40"/>
      <c r="C94" s="24" t="s">
        <v>118</v>
      </c>
      <c r="D94" s="41"/>
      <c r="E94" s="41"/>
      <c r="F94" s="41"/>
      <c r="G94" s="41"/>
      <c r="H94" s="41"/>
      <c r="I94" s="41"/>
      <c r="J94" s="41"/>
      <c r="K94" s="41"/>
      <c r="L94" s="131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31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16</v>
      </c>
      <c r="D96" s="41"/>
      <c r="E96" s="41"/>
      <c r="F96" s="41"/>
      <c r="G96" s="41"/>
      <c r="H96" s="41"/>
      <c r="I96" s="41"/>
      <c r="J96" s="41"/>
      <c r="K96" s="41"/>
      <c r="L96" s="131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6.5" customHeight="1">
      <c r="A97" s="39"/>
      <c r="B97" s="40"/>
      <c r="C97" s="41"/>
      <c r="D97" s="41"/>
      <c r="E97" s="157" t="str">
        <f>E7</f>
        <v>Rekonstrukce střechy objektu, Římská 15, Praha 2, č.p. 499, p.č. 486/1, k.ú. Vinohrady</v>
      </c>
      <c r="F97" s="33"/>
      <c r="G97" s="33"/>
      <c r="H97" s="33"/>
      <c r="I97" s="41"/>
      <c r="J97" s="41"/>
      <c r="K97" s="41"/>
      <c r="L97" s="131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83</v>
      </c>
      <c r="D98" s="41"/>
      <c r="E98" s="41"/>
      <c r="F98" s="41"/>
      <c r="G98" s="41"/>
      <c r="H98" s="41"/>
      <c r="I98" s="41"/>
      <c r="J98" s="41"/>
      <c r="K98" s="41"/>
      <c r="L98" s="131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30" customHeight="1">
      <c r="A99" s="39"/>
      <c r="B99" s="40"/>
      <c r="C99" s="41"/>
      <c r="D99" s="41"/>
      <c r="E99" s="70" t="str">
        <f>E9</f>
        <v>SO 02 - Rekonstrukce střechy objektu, Římská 15, Praha 2, č.p. 499, p.č. 486/1, k.ú. Vinohrady</v>
      </c>
      <c r="F99" s="41"/>
      <c r="G99" s="41"/>
      <c r="H99" s="41"/>
      <c r="I99" s="41"/>
      <c r="J99" s="41"/>
      <c r="K99" s="41"/>
      <c r="L99" s="131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31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2" customHeight="1">
      <c r="A101" s="39"/>
      <c r="B101" s="40"/>
      <c r="C101" s="33" t="s">
        <v>21</v>
      </c>
      <c r="D101" s="41"/>
      <c r="E101" s="41"/>
      <c r="F101" s="28" t="str">
        <f>F12</f>
        <v>p.č.486/1, 488</v>
      </c>
      <c r="G101" s="41"/>
      <c r="H101" s="41"/>
      <c r="I101" s="33" t="s">
        <v>23</v>
      </c>
      <c r="J101" s="73" t="str">
        <f>IF(J12="","",J12)</f>
        <v>9. 8. 2021</v>
      </c>
      <c r="K101" s="41"/>
      <c r="L101" s="131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131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40.05" customHeight="1">
      <c r="A103" s="39"/>
      <c r="B103" s="40"/>
      <c r="C103" s="33" t="s">
        <v>25</v>
      </c>
      <c r="D103" s="41"/>
      <c r="E103" s="41"/>
      <c r="F103" s="28" t="str">
        <f>E15</f>
        <v>Český rozhlas Vinohradská 12 120 99 Praha 2</v>
      </c>
      <c r="G103" s="41"/>
      <c r="H103" s="41"/>
      <c r="I103" s="33" t="s">
        <v>31</v>
      </c>
      <c r="J103" s="37" t="str">
        <f>E21</f>
        <v xml:space="preserve">Bohemian Buildings Partners sro Služeb 4 Praha 10 </v>
      </c>
      <c r="K103" s="41"/>
      <c r="L103" s="131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5.15" customHeight="1">
      <c r="A104" s="39"/>
      <c r="B104" s="40"/>
      <c r="C104" s="33" t="s">
        <v>29</v>
      </c>
      <c r="D104" s="41"/>
      <c r="E104" s="41"/>
      <c r="F104" s="28" t="str">
        <f>IF(E18="","",E18)</f>
        <v>Vyplň údaj</v>
      </c>
      <c r="G104" s="41"/>
      <c r="H104" s="41"/>
      <c r="I104" s="33" t="s">
        <v>34</v>
      </c>
      <c r="J104" s="37" t="str">
        <f>E24</f>
        <v>František Mrázek</v>
      </c>
      <c r="K104" s="41"/>
      <c r="L104" s="131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0.32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131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11" customFormat="1" ht="29.28" customHeight="1">
      <c r="A106" s="174"/>
      <c r="B106" s="175"/>
      <c r="C106" s="176" t="s">
        <v>119</v>
      </c>
      <c r="D106" s="177" t="s">
        <v>57</v>
      </c>
      <c r="E106" s="177" t="s">
        <v>53</v>
      </c>
      <c r="F106" s="177" t="s">
        <v>54</v>
      </c>
      <c r="G106" s="177" t="s">
        <v>120</v>
      </c>
      <c r="H106" s="177" t="s">
        <v>121</v>
      </c>
      <c r="I106" s="177" t="s">
        <v>122</v>
      </c>
      <c r="J106" s="177" t="s">
        <v>88</v>
      </c>
      <c r="K106" s="178" t="s">
        <v>123</v>
      </c>
      <c r="L106" s="179"/>
      <c r="M106" s="93" t="s">
        <v>19</v>
      </c>
      <c r="N106" s="94" t="s">
        <v>42</v>
      </c>
      <c r="O106" s="94" t="s">
        <v>124</v>
      </c>
      <c r="P106" s="94" t="s">
        <v>125</v>
      </c>
      <c r="Q106" s="94" t="s">
        <v>126</v>
      </c>
      <c r="R106" s="94" t="s">
        <v>127</v>
      </c>
      <c r="S106" s="94" t="s">
        <v>128</v>
      </c>
      <c r="T106" s="95" t="s">
        <v>129</v>
      </c>
      <c r="U106" s="174"/>
      <c r="V106" s="174"/>
      <c r="W106" s="174"/>
      <c r="X106" s="174"/>
      <c r="Y106" s="174"/>
      <c r="Z106" s="174"/>
      <c r="AA106" s="174"/>
      <c r="AB106" s="174"/>
      <c r="AC106" s="174"/>
      <c r="AD106" s="174"/>
      <c r="AE106" s="174"/>
    </row>
    <row r="107" s="2" customFormat="1" ht="22.8" customHeight="1">
      <c r="A107" s="39"/>
      <c r="B107" s="40"/>
      <c r="C107" s="100" t="s">
        <v>130</v>
      </c>
      <c r="D107" s="41"/>
      <c r="E107" s="41"/>
      <c r="F107" s="41"/>
      <c r="G107" s="41"/>
      <c r="H107" s="41"/>
      <c r="I107" s="41"/>
      <c r="J107" s="180">
        <f>BK107</f>
        <v>0</v>
      </c>
      <c r="K107" s="41"/>
      <c r="L107" s="45"/>
      <c r="M107" s="96"/>
      <c r="N107" s="181"/>
      <c r="O107" s="97"/>
      <c r="P107" s="182">
        <f>P108+P225+P910+P946</f>
        <v>0</v>
      </c>
      <c r="Q107" s="97"/>
      <c r="R107" s="182">
        <f>R108+R225+R910+R946</f>
        <v>128.91098046000002</v>
      </c>
      <c r="S107" s="97"/>
      <c r="T107" s="183">
        <f>T108+T225+T910+T946</f>
        <v>258.7237202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71</v>
      </c>
      <c r="AU107" s="18" t="s">
        <v>89</v>
      </c>
      <c r="BK107" s="184">
        <f>BK108+BK225+BK910+BK946</f>
        <v>0</v>
      </c>
    </row>
    <row r="108" s="12" customFormat="1" ht="25.92" customHeight="1">
      <c r="A108" s="12"/>
      <c r="B108" s="185"/>
      <c r="C108" s="186"/>
      <c r="D108" s="187" t="s">
        <v>71</v>
      </c>
      <c r="E108" s="188" t="s">
        <v>131</v>
      </c>
      <c r="F108" s="188" t="s">
        <v>132</v>
      </c>
      <c r="G108" s="186"/>
      <c r="H108" s="186"/>
      <c r="I108" s="189"/>
      <c r="J108" s="190">
        <f>BK108</f>
        <v>0</v>
      </c>
      <c r="K108" s="186"/>
      <c r="L108" s="191"/>
      <c r="M108" s="192"/>
      <c r="N108" s="193"/>
      <c r="O108" s="193"/>
      <c r="P108" s="194">
        <f>P109+P114+P120+P164+P204+P222</f>
        <v>0</v>
      </c>
      <c r="Q108" s="193"/>
      <c r="R108" s="194">
        <f>R109+R114+R120+R164+R204+R222</f>
        <v>115.84457224000001</v>
      </c>
      <c r="S108" s="193"/>
      <c r="T108" s="195">
        <f>T109+T114+T120+T164+T204+T222</f>
        <v>225.67964000000001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79</v>
      </c>
      <c r="AT108" s="197" t="s">
        <v>71</v>
      </c>
      <c r="AU108" s="197" t="s">
        <v>72</v>
      </c>
      <c r="AY108" s="196" t="s">
        <v>133</v>
      </c>
      <c r="BK108" s="198">
        <f>BK109+BK114+BK120+BK164+BK204+BK222</f>
        <v>0</v>
      </c>
    </row>
    <row r="109" s="12" customFormat="1" ht="22.8" customHeight="1">
      <c r="A109" s="12"/>
      <c r="B109" s="185"/>
      <c r="C109" s="186"/>
      <c r="D109" s="187" t="s">
        <v>71</v>
      </c>
      <c r="E109" s="199" t="s">
        <v>79</v>
      </c>
      <c r="F109" s="199" t="s">
        <v>134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SUM(P110:P113)</f>
        <v>0</v>
      </c>
      <c r="Q109" s="193"/>
      <c r="R109" s="194">
        <f>SUM(R110:R113)</f>
        <v>0.28188000000000002</v>
      </c>
      <c r="S109" s="193"/>
      <c r="T109" s="195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6" t="s">
        <v>79</v>
      </c>
      <c r="AT109" s="197" t="s">
        <v>71</v>
      </c>
      <c r="AU109" s="197" t="s">
        <v>79</v>
      </c>
      <c r="AY109" s="196" t="s">
        <v>133</v>
      </c>
      <c r="BK109" s="198">
        <f>SUM(BK110:BK113)</f>
        <v>0</v>
      </c>
    </row>
    <row r="110" s="2" customFormat="1" ht="24.15" customHeight="1">
      <c r="A110" s="39"/>
      <c r="B110" s="40"/>
      <c r="C110" s="201" t="s">
        <v>79</v>
      </c>
      <c r="D110" s="201" t="s">
        <v>135</v>
      </c>
      <c r="E110" s="202" t="s">
        <v>136</v>
      </c>
      <c r="F110" s="203" t="s">
        <v>137</v>
      </c>
      <c r="G110" s="204" t="s">
        <v>138</v>
      </c>
      <c r="H110" s="205">
        <v>6</v>
      </c>
      <c r="I110" s="206"/>
      <c r="J110" s="207">
        <f>ROUND(I110*H110,2)</f>
        <v>0</v>
      </c>
      <c r="K110" s="203" t="s">
        <v>139</v>
      </c>
      <c r="L110" s="45"/>
      <c r="M110" s="208" t="s">
        <v>19</v>
      </c>
      <c r="N110" s="209" t="s">
        <v>43</v>
      </c>
      <c r="O110" s="85"/>
      <c r="P110" s="210">
        <f>O110*H110</f>
        <v>0</v>
      </c>
      <c r="Q110" s="210">
        <v>0.046980000000000001</v>
      </c>
      <c r="R110" s="210">
        <f>Q110*H110</f>
        <v>0.28188000000000002</v>
      </c>
      <c r="S110" s="210">
        <v>0</v>
      </c>
      <c r="T110" s="21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2" t="s">
        <v>140</v>
      </c>
      <c r="AT110" s="212" t="s">
        <v>135</v>
      </c>
      <c r="AU110" s="212" t="s">
        <v>81</v>
      </c>
      <c r="AY110" s="18" t="s">
        <v>133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8" t="s">
        <v>79</v>
      </c>
      <c r="BK110" s="213">
        <f>ROUND(I110*H110,2)</f>
        <v>0</v>
      </c>
      <c r="BL110" s="18" t="s">
        <v>140</v>
      </c>
      <c r="BM110" s="212" t="s">
        <v>141</v>
      </c>
    </row>
    <row r="111" s="2" customFormat="1">
      <c r="A111" s="39"/>
      <c r="B111" s="40"/>
      <c r="C111" s="41"/>
      <c r="D111" s="214" t="s">
        <v>142</v>
      </c>
      <c r="E111" s="41"/>
      <c r="F111" s="215" t="s">
        <v>143</v>
      </c>
      <c r="G111" s="41"/>
      <c r="H111" s="41"/>
      <c r="I111" s="216"/>
      <c r="J111" s="41"/>
      <c r="K111" s="41"/>
      <c r="L111" s="45"/>
      <c r="M111" s="217"/>
      <c r="N111" s="21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142</v>
      </c>
      <c r="AU111" s="18" t="s">
        <v>81</v>
      </c>
    </row>
    <row r="112" s="13" customFormat="1">
      <c r="A112" s="13"/>
      <c r="B112" s="219"/>
      <c r="C112" s="220"/>
      <c r="D112" s="221" t="s">
        <v>144</v>
      </c>
      <c r="E112" s="222" t="s">
        <v>19</v>
      </c>
      <c r="F112" s="223" t="s">
        <v>145</v>
      </c>
      <c r="G112" s="220"/>
      <c r="H112" s="224">
        <v>6</v>
      </c>
      <c r="I112" s="225"/>
      <c r="J112" s="220"/>
      <c r="K112" s="220"/>
      <c r="L112" s="226"/>
      <c r="M112" s="227"/>
      <c r="N112" s="228"/>
      <c r="O112" s="228"/>
      <c r="P112" s="228"/>
      <c r="Q112" s="228"/>
      <c r="R112" s="228"/>
      <c r="S112" s="228"/>
      <c r="T112" s="22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0" t="s">
        <v>144</v>
      </c>
      <c r="AU112" s="230" t="s">
        <v>81</v>
      </c>
      <c r="AV112" s="13" t="s">
        <v>81</v>
      </c>
      <c r="AW112" s="13" t="s">
        <v>33</v>
      </c>
      <c r="AX112" s="13" t="s">
        <v>72</v>
      </c>
      <c r="AY112" s="230" t="s">
        <v>133</v>
      </c>
    </row>
    <row r="113" s="14" customFormat="1">
      <c r="A113" s="14"/>
      <c r="B113" s="231"/>
      <c r="C113" s="232"/>
      <c r="D113" s="221" t="s">
        <v>144</v>
      </c>
      <c r="E113" s="233" t="s">
        <v>19</v>
      </c>
      <c r="F113" s="234" t="s">
        <v>146</v>
      </c>
      <c r="G113" s="232"/>
      <c r="H113" s="235">
        <v>6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1" t="s">
        <v>144</v>
      </c>
      <c r="AU113" s="241" t="s">
        <v>81</v>
      </c>
      <c r="AV113" s="14" t="s">
        <v>140</v>
      </c>
      <c r="AW113" s="14" t="s">
        <v>33</v>
      </c>
      <c r="AX113" s="14" t="s">
        <v>79</v>
      </c>
      <c r="AY113" s="241" t="s">
        <v>133</v>
      </c>
    </row>
    <row r="114" s="12" customFormat="1" ht="22.8" customHeight="1">
      <c r="A114" s="12"/>
      <c r="B114" s="185"/>
      <c r="C114" s="186"/>
      <c r="D114" s="187" t="s">
        <v>71</v>
      </c>
      <c r="E114" s="199" t="s">
        <v>81</v>
      </c>
      <c r="F114" s="199" t="s">
        <v>147</v>
      </c>
      <c r="G114" s="186"/>
      <c r="H114" s="186"/>
      <c r="I114" s="189"/>
      <c r="J114" s="200">
        <f>BK114</f>
        <v>0</v>
      </c>
      <c r="K114" s="186"/>
      <c r="L114" s="191"/>
      <c r="M114" s="192"/>
      <c r="N114" s="193"/>
      <c r="O114" s="193"/>
      <c r="P114" s="194">
        <f>SUM(P115:P119)</f>
        <v>0</v>
      </c>
      <c r="Q114" s="193"/>
      <c r="R114" s="194">
        <f>SUM(R115:R119)</f>
        <v>0.139095</v>
      </c>
      <c r="S114" s="193"/>
      <c r="T114" s="195">
        <f>SUM(T115:T119)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6" t="s">
        <v>79</v>
      </c>
      <c r="AT114" s="197" t="s">
        <v>71</v>
      </c>
      <c r="AU114" s="197" t="s">
        <v>79</v>
      </c>
      <c r="AY114" s="196" t="s">
        <v>133</v>
      </c>
      <c r="BK114" s="198">
        <f>SUM(BK115:BK119)</f>
        <v>0</v>
      </c>
    </row>
    <row r="115" s="2" customFormat="1" ht="24.15" customHeight="1">
      <c r="A115" s="39"/>
      <c r="B115" s="40"/>
      <c r="C115" s="201" t="s">
        <v>81</v>
      </c>
      <c r="D115" s="201" t="s">
        <v>135</v>
      </c>
      <c r="E115" s="202" t="s">
        <v>148</v>
      </c>
      <c r="F115" s="203" t="s">
        <v>149</v>
      </c>
      <c r="G115" s="204" t="s">
        <v>150</v>
      </c>
      <c r="H115" s="205">
        <v>4.5</v>
      </c>
      <c r="I115" s="206"/>
      <c r="J115" s="207">
        <f>ROUND(I115*H115,2)</f>
        <v>0</v>
      </c>
      <c r="K115" s="203" t="s">
        <v>139</v>
      </c>
      <c r="L115" s="45"/>
      <c r="M115" s="208" t="s">
        <v>19</v>
      </c>
      <c r="N115" s="209" t="s">
        <v>43</v>
      </c>
      <c r="O115" s="85"/>
      <c r="P115" s="210">
        <f>O115*H115</f>
        <v>0</v>
      </c>
      <c r="Q115" s="210">
        <v>0.03091</v>
      </c>
      <c r="R115" s="210">
        <f>Q115*H115</f>
        <v>0.139095</v>
      </c>
      <c r="S115" s="210">
        <v>0</v>
      </c>
      <c r="T115" s="211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2" t="s">
        <v>140</v>
      </c>
      <c r="AT115" s="212" t="s">
        <v>135</v>
      </c>
      <c r="AU115" s="212" t="s">
        <v>81</v>
      </c>
      <c r="AY115" s="18" t="s">
        <v>133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8" t="s">
        <v>79</v>
      </c>
      <c r="BK115" s="213">
        <f>ROUND(I115*H115,2)</f>
        <v>0</v>
      </c>
      <c r="BL115" s="18" t="s">
        <v>140</v>
      </c>
      <c r="BM115" s="212" t="s">
        <v>151</v>
      </c>
    </row>
    <row r="116" s="2" customFormat="1">
      <c r="A116" s="39"/>
      <c r="B116" s="40"/>
      <c r="C116" s="41"/>
      <c r="D116" s="214" t="s">
        <v>142</v>
      </c>
      <c r="E116" s="41"/>
      <c r="F116" s="215" t="s">
        <v>152</v>
      </c>
      <c r="G116" s="41"/>
      <c r="H116" s="41"/>
      <c r="I116" s="216"/>
      <c r="J116" s="41"/>
      <c r="K116" s="41"/>
      <c r="L116" s="45"/>
      <c r="M116" s="217"/>
      <c r="N116" s="21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142</v>
      </c>
      <c r="AU116" s="18" t="s">
        <v>81</v>
      </c>
    </row>
    <row r="117" s="15" customFormat="1">
      <c r="A117" s="15"/>
      <c r="B117" s="242"/>
      <c r="C117" s="243"/>
      <c r="D117" s="221" t="s">
        <v>144</v>
      </c>
      <c r="E117" s="244" t="s">
        <v>19</v>
      </c>
      <c r="F117" s="245" t="s">
        <v>153</v>
      </c>
      <c r="G117" s="243"/>
      <c r="H117" s="244" t="s">
        <v>19</v>
      </c>
      <c r="I117" s="246"/>
      <c r="J117" s="243"/>
      <c r="K117" s="243"/>
      <c r="L117" s="247"/>
      <c r="M117" s="248"/>
      <c r="N117" s="249"/>
      <c r="O117" s="249"/>
      <c r="P117" s="249"/>
      <c r="Q117" s="249"/>
      <c r="R117" s="249"/>
      <c r="S117" s="249"/>
      <c r="T117" s="250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1" t="s">
        <v>144</v>
      </c>
      <c r="AU117" s="251" t="s">
        <v>81</v>
      </c>
      <c r="AV117" s="15" t="s">
        <v>79</v>
      </c>
      <c r="AW117" s="15" t="s">
        <v>33</v>
      </c>
      <c r="AX117" s="15" t="s">
        <v>72</v>
      </c>
      <c r="AY117" s="251" t="s">
        <v>133</v>
      </c>
    </row>
    <row r="118" s="13" customFormat="1">
      <c r="A118" s="13"/>
      <c r="B118" s="219"/>
      <c r="C118" s="220"/>
      <c r="D118" s="221" t="s">
        <v>144</v>
      </c>
      <c r="E118" s="222" t="s">
        <v>19</v>
      </c>
      <c r="F118" s="223" t="s">
        <v>154</v>
      </c>
      <c r="G118" s="220"/>
      <c r="H118" s="224">
        <v>4.5</v>
      </c>
      <c r="I118" s="225"/>
      <c r="J118" s="220"/>
      <c r="K118" s="220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144</v>
      </c>
      <c r="AU118" s="230" t="s">
        <v>81</v>
      </c>
      <c r="AV118" s="13" t="s">
        <v>81</v>
      </c>
      <c r="AW118" s="13" t="s">
        <v>33</v>
      </c>
      <c r="AX118" s="13" t="s">
        <v>72</v>
      </c>
      <c r="AY118" s="230" t="s">
        <v>133</v>
      </c>
    </row>
    <row r="119" s="14" customFormat="1">
      <c r="A119" s="14"/>
      <c r="B119" s="231"/>
      <c r="C119" s="232"/>
      <c r="D119" s="221" t="s">
        <v>144</v>
      </c>
      <c r="E119" s="233" t="s">
        <v>19</v>
      </c>
      <c r="F119" s="234" t="s">
        <v>146</v>
      </c>
      <c r="G119" s="232"/>
      <c r="H119" s="235">
        <v>4.5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1" t="s">
        <v>144</v>
      </c>
      <c r="AU119" s="241" t="s">
        <v>81</v>
      </c>
      <c r="AV119" s="14" t="s">
        <v>140</v>
      </c>
      <c r="AW119" s="14" t="s">
        <v>33</v>
      </c>
      <c r="AX119" s="14" t="s">
        <v>79</v>
      </c>
      <c r="AY119" s="241" t="s">
        <v>133</v>
      </c>
    </row>
    <row r="120" s="12" customFormat="1" ht="22.8" customHeight="1">
      <c r="A120" s="12"/>
      <c r="B120" s="185"/>
      <c r="C120" s="186"/>
      <c r="D120" s="187" t="s">
        <v>71</v>
      </c>
      <c r="E120" s="199" t="s">
        <v>145</v>
      </c>
      <c r="F120" s="199" t="s">
        <v>155</v>
      </c>
      <c r="G120" s="186"/>
      <c r="H120" s="186"/>
      <c r="I120" s="189"/>
      <c r="J120" s="200">
        <f>BK120</f>
        <v>0</v>
      </c>
      <c r="K120" s="186"/>
      <c r="L120" s="191"/>
      <c r="M120" s="192"/>
      <c r="N120" s="193"/>
      <c r="O120" s="193"/>
      <c r="P120" s="194">
        <f>SUM(P121:P163)</f>
        <v>0</v>
      </c>
      <c r="Q120" s="193"/>
      <c r="R120" s="194">
        <f>SUM(R121:R163)</f>
        <v>113.12563696000001</v>
      </c>
      <c r="S120" s="193"/>
      <c r="T120" s="195">
        <f>SUM(T121:T163)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6" t="s">
        <v>79</v>
      </c>
      <c r="AT120" s="197" t="s">
        <v>71</v>
      </c>
      <c r="AU120" s="197" t="s">
        <v>79</v>
      </c>
      <c r="AY120" s="196" t="s">
        <v>133</v>
      </c>
      <c r="BK120" s="198">
        <f>SUM(BK121:BK163)</f>
        <v>0</v>
      </c>
    </row>
    <row r="121" s="2" customFormat="1" ht="33" customHeight="1">
      <c r="A121" s="39"/>
      <c r="B121" s="40"/>
      <c r="C121" s="201" t="s">
        <v>156</v>
      </c>
      <c r="D121" s="201" t="s">
        <v>135</v>
      </c>
      <c r="E121" s="202" t="s">
        <v>157</v>
      </c>
      <c r="F121" s="203" t="s">
        <v>158</v>
      </c>
      <c r="G121" s="204" t="s">
        <v>150</v>
      </c>
      <c r="H121" s="205">
        <v>550.43600000000004</v>
      </c>
      <c r="I121" s="206"/>
      <c r="J121" s="207">
        <f>ROUND(I121*H121,2)</f>
        <v>0</v>
      </c>
      <c r="K121" s="203" t="s">
        <v>139</v>
      </c>
      <c r="L121" s="45"/>
      <c r="M121" s="208" t="s">
        <v>19</v>
      </c>
      <c r="N121" s="209" t="s">
        <v>43</v>
      </c>
      <c r="O121" s="85"/>
      <c r="P121" s="210">
        <f>O121*H121</f>
        <v>0</v>
      </c>
      <c r="Q121" s="210">
        <v>0.093359999999999999</v>
      </c>
      <c r="R121" s="210">
        <f>Q121*H121</f>
        <v>51.388704960000005</v>
      </c>
      <c r="S121" s="210">
        <v>0</v>
      </c>
      <c r="T121" s="21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2" t="s">
        <v>140</v>
      </c>
      <c r="AT121" s="212" t="s">
        <v>135</v>
      </c>
      <c r="AU121" s="212" t="s">
        <v>81</v>
      </c>
      <c r="AY121" s="18" t="s">
        <v>133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8" t="s">
        <v>79</v>
      </c>
      <c r="BK121" s="213">
        <f>ROUND(I121*H121,2)</f>
        <v>0</v>
      </c>
      <c r="BL121" s="18" t="s">
        <v>140</v>
      </c>
      <c r="BM121" s="212" t="s">
        <v>159</v>
      </c>
    </row>
    <row r="122" s="2" customFormat="1">
      <c r="A122" s="39"/>
      <c r="B122" s="40"/>
      <c r="C122" s="41"/>
      <c r="D122" s="214" t="s">
        <v>142</v>
      </c>
      <c r="E122" s="41"/>
      <c r="F122" s="215" t="s">
        <v>160</v>
      </c>
      <c r="G122" s="41"/>
      <c r="H122" s="41"/>
      <c r="I122" s="216"/>
      <c r="J122" s="41"/>
      <c r="K122" s="41"/>
      <c r="L122" s="45"/>
      <c r="M122" s="217"/>
      <c r="N122" s="218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142</v>
      </c>
      <c r="AU122" s="18" t="s">
        <v>81</v>
      </c>
    </row>
    <row r="123" s="15" customFormat="1">
      <c r="A123" s="15"/>
      <c r="B123" s="242"/>
      <c r="C123" s="243"/>
      <c r="D123" s="221" t="s">
        <v>144</v>
      </c>
      <c r="E123" s="244" t="s">
        <v>19</v>
      </c>
      <c r="F123" s="245" t="s">
        <v>161</v>
      </c>
      <c r="G123" s="243"/>
      <c r="H123" s="244" t="s">
        <v>19</v>
      </c>
      <c r="I123" s="246"/>
      <c r="J123" s="243"/>
      <c r="K123" s="243"/>
      <c r="L123" s="247"/>
      <c r="M123" s="248"/>
      <c r="N123" s="249"/>
      <c r="O123" s="249"/>
      <c r="P123" s="249"/>
      <c r="Q123" s="249"/>
      <c r="R123" s="249"/>
      <c r="S123" s="249"/>
      <c r="T123" s="250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1" t="s">
        <v>144</v>
      </c>
      <c r="AU123" s="251" t="s">
        <v>81</v>
      </c>
      <c r="AV123" s="15" t="s">
        <v>79</v>
      </c>
      <c r="AW123" s="15" t="s">
        <v>33</v>
      </c>
      <c r="AX123" s="15" t="s">
        <v>72</v>
      </c>
      <c r="AY123" s="251" t="s">
        <v>133</v>
      </c>
    </row>
    <row r="124" s="13" customFormat="1">
      <c r="A124" s="13"/>
      <c r="B124" s="219"/>
      <c r="C124" s="220"/>
      <c r="D124" s="221" t="s">
        <v>144</v>
      </c>
      <c r="E124" s="222" t="s">
        <v>19</v>
      </c>
      <c r="F124" s="223" t="s">
        <v>162</v>
      </c>
      <c r="G124" s="220"/>
      <c r="H124" s="224">
        <v>35.369999999999997</v>
      </c>
      <c r="I124" s="225"/>
      <c r="J124" s="220"/>
      <c r="K124" s="220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144</v>
      </c>
      <c r="AU124" s="230" t="s">
        <v>81</v>
      </c>
      <c r="AV124" s="13" t="s">
        <v>81</v>
      </c>
      <c r="AW124" s="13" t="s">
        <v>33</v>
      </c>
      <c r="AX124" s="13" t="s">
        <v>72</v>
      </c>
      <c r="AY124" s="230" t="s">
        <v>133</v>
      </c>
    </row>
    <row r="125" s="13" customFormat="1">
      <c r="A125" s="13"/>
      <c r="B125" s="219"/>
      <c r="C125" s="220"/>
      <c r="D125" s="221" t="s">
        <v>144</v>
      </c>
      <c r="E125" s="222" t="s">
        <v>19</v>
      </c>
      <c r="F125" s="223" t="s">
        <v>163</v>
      </c>
      <c r="G125" s="220"/>
      <c r="H125" s="224">
        <v>44.999000000000002</v>
      </c>
      <c r="I125" s="225"/>
      <c r="J125" s="220"/>
      <c r="K125" s="220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144</v>
      </c>
      <c r="AU125" s="230" t="s">
        <v>81</v>
      </c>
      <c r="AV125" s="13" t="s">
        <v>81</v>
      </c>
      <c r="AW125" s="13" t="s">
        <v>33</v>
      </c>
      <c r="AX125" s="13" t="s">
        <v>72</v>
      </c>
      <c r="AY125" s="230" t="s">
        <v>133</v>
      </c>
    </row>
    <row r="126" s="13" customFormat="1">
      <c r="A126" s="13"/>
      <c r="B126" s="219"/>
      <c r="C126" s="220"/>
      <c r="D126" s="221" t="s">
        <v>144</v>
      </c>
      <c r="E126" s="222" t="s">
        <v>19</v>
      </c>
      <c r="F126" s="223" t="s">
        <v>164</v>
      </c>
      <c r="G126" s="220"/>
      <c r="H126" s="224">
        <v>32.975999999999999</v>
      </c>
      <c r="I126" s="225"/>
      <c r="J126" s="220"/>
      <c r="K126" s="220"/>
      <c r="L126" s="226"/>
      <c r="M126" s="227"/>
      <c r="N126" s="228"/>
      <c r="O126" s="228"/>
      <c r="P126" s="228"/>
      <c r="Q126" s="228"/>
      <c r="R126" s="228"/>
      <c r="S126" s="228"/>
      <c r="T126" s="22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0" t="s">
        <v>144</v>
      </c>
      <c r="AU126" s="230" t="s">
        <v>81</v>
      </c>
      <c r="AV126" s="13" t="s">
        <v>81</v>
      </c>
      <c r="AW126" s="13" t="s">
        <v>33</v>
      </c>
      <c r="AX126" s="13" t="s">
        <v>72</v>
      </c>
      <c r="AY126" s="230" t="s">
        <v>133</v>
      </c>
    </row>
    <row r="127" s="13" customFormat="1">
      <c r="A127" s="13"/>
      <c r="B127" s="219"/>
      <c r="C127" s="220"/>
      <c r="D127" s="221" t="s">
        <v>144</v>
      </c>
      <c r="E127" s="222" t="s">
        <v>19</v>
      </c>
      <c r="F127" s="223" t="s">
        <v>165</v>
      </c>
      <c r="G127" s="220"/>
      <c r="H127" s="224">
        <v>33.216000000000001</v>
      </c>
      <c r="I127" s="225"/>
      <c r="J127" s="220"/>
      <c r="K127" s="220"/>
      <c r="L127" s="226"/>
      <c r="M127" s="227"/>
      <c r="N127" s="228"/>
      <c r="O127" s="228"/>
      <c r="P127" s="228"/>
      <c r="Q127" s="228"/>
      <c r="R127" s="228"/>
      <c r="S127" s="228"/>
      <c r="T127" s="22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0" t="s">
        <v>144</v>
      </c>
      <c r="AU127" s="230" t="s">
        <v>81</v>
      </c>
      <c r="AV127" s="13" t="s">
        <v>81</v>
      </c>
      <c r="AW127" s="13" t="s">
        <v>33</v>
      </c>
      <c r="AX127" s="13" t="s">
        <v>72</v>
      </c>
      <c r="AY127" s="230" t="s">
        <v>133</v>
      </c>
    </row>
    <row r="128" s="15" customFormat="1">
      <c r="A128" s="15"/>
      <c r="B128" s="242"/>
      <c r="C128" s="243"/>
      <c r="D128" s="221" t="s">
        <v>144</v>
      </c>
      <c r="E128" s="244" t="s">
        <v>19</v>
      </c>
      <c r="F128" s="245" t="s">
        <v>166</v>
      </c>
      <c r="G128" s="243"/>
      <c r="H128" s="244" t="s">
        <v>19</v>
      </c>
      <c r="I128" s="246"/>
      <c r="J128" s="243"/>
      <c r="K128" s="243"/>
      <c r="L128" s="247"/>
      <c r="M128" s="248"/>
      <c r="N128" s="249"/>
      <c r="O128" s="249"/>
      <c r="P128" s="249"/>
      <c r="Q128" s="249"/>
      <c r="R128" s="249"/>
      <c r="S128" s="249"/>
      <c r="T128" s="25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1" t="s">
        <v>144</v>
      </c>
      <c r="AU128" s="251" t="s">
        <v>81</v>
      </c>
      <c r="AV128" s="15" t="s">
        <v>79</v>
      </c>
      <c r="AW128" s="15" t="s">
        <v>33</v>
      </c>
      <c r="AX128" s="15" t="s">
        <v>72</v>
      </c>
      <c r="AY128" s="251" t="s">
        <v>133</v>
      </c>
    </row>
    <row r="129" s="13" customFormat="1">
      <c r="A129" s="13"/>
      <c r="B129" s="219"/>
      <c r="C129" s="220"/>
      <c r="D129" s="221" t="s">
        <v>144</v>
      </c>
      <c r="E129" s="222" t="s">
        <v>19</v>
      </c>
      <c r="F129" s="223" t="s">
        <v>167</v>
      </c>
      <c r="G129" s="220"/>
      <c r="H129" s="224">
        <v>145.46899999999999</v>
      </c>
      <c r="I129" s="225"/>
      <c r="J129" s="220"/>
      <c r="K129" s="220"/>
      <c r="L129" s="226"/>
      <c r="M129" s="227"/>
      <c r="N129" s="228"/>
      <c r="O129" s="228"/>
      <c r="P129" s="228"/>
      <c r="Q129" s="228"/>
      <c r="R129" s="228"/>
      <c r="S129" s="228"/>
      <c r="T129" s="22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0" t="s">
        <v>144</v>
      </c>
      <c r="AU129" s="230" t="s">
        <v>81</v>
      </c>
      <c r="AV129" s="13" t="s">
        <v>81</v>
      </c>
      <c r="AW129" s="13" t="s">
        <v>33</v>
      </c>
      <c r="AX129" s="13" t="s">
        <v>72</v>
      </c>
      <c r="AY129" s="230" t="s">
        <v>133</v>
      </c>
    </row>
    <row r="130" s="13" customFormat="1">
      <c r="A130" s="13"/>
      <c r="B130" s="219"/>
      <c r="C130" s="220"/>
      <c r="D130" s="221" t="s">
        <v>144</v>
      </c>
      <c r="E130" s="222" t="s">
        <v>19</v>
      </c>
      <c r="F130" s="223" t="s">
        <v>168</v>
      </c>
      <c r="G130" s="220"/>
      <c r="H130" s="224">
        <v>62.993000000000002</v>
      </c>
      <c r="I130" s="225"/>
      <c r="J130" s="220"/>
      <c r="K130" s="220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144</v>
      </c>
      <c r="AU130" s="230" t="s">
        <v>81</v>
      </c>
      <c r="AV130" s="13" t="s">
        <v>81</v>
      </c>
      <c r="AW130" s="13" t="s">
        <v>33</v>
      </c>
      <c r="AX130" s="13" t="s">
        <v>72</v>
      </c>
      <c r="AY130" s="230" t="s">
        <v>133</v>
      </c>
    </row>
    <row r="131" s="13" customFormat="1">
      <c r="A131" s="13"/>
      <c r="B131" s="219"/>
      <c r="C131" s="220"/>
      <c r="D131" s="221" t="s">
        <v>144</v>
      </c>
      <c r="E131" s="222" t="s">
        <v>19</v>
      </c>
      <c r="F131" s="223" t="s">
        <v>169</v>
      </c>
      <c r="G131" s="220"/>
      <c r="H131" s="224">
        <v>26.640000000000001</v>
      </c>
      <c r="I131" s="225"/>
      <c r="J131" s="220"/>
      <c r="K131" s="220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144</v>
      </c>
      <c r="AU131" s="230" t="s">
        <v>81</v>
      </c>
      <c r="AV131" s="13" t="s">
        <v>81</v>
      </c>
      <c r="AW131" s="13" t="s">
        <v>33</v>
      </c>
      <c r="AX131" s="13" t="s">
        <v>72</v>
      </c>
      <c r="AY131" s="230" t="s">
        <v>133</v>
      </c>
    </row>
    <row r="132" s="13" customFormat="1">
      <c r="A132" s="13"/>
      <c r="B132" s="219"/>
      <c r="C132" s="220"/>
      <c r="D132" s="221" t="s">
        <v>144</v>
      </c>
      <c r="E132" s="222" t="s">
        <v>19</v>
      </c>
      <c r="F132" s="223" t="s">
        <v>170</v>
      </c>
      <c r="G132" s="220"/>
      <c r="H132" s="224">
        <v>123.482</v>
      </c>
      <c r="I132" s="225"/>
      <c r="J132" s="220"/>
      <c r="K132" s="220"/>
      <c r="L132" s="226"/>
      <c r="M132" s="227"/>
      <c r="N132" s="228"/>
      <c r="O132" s="228"/>
      <c r="P132" s="228"/>
      <c r="Q132" s="228"/>
      <c r="R132" s="228"/>
      <c r="S132" s="228"/>
      <c r="T132" s="22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0" t="s">
        <v>144</v>
      </c>
      <c r="AU132" s="230" t="s">
        <v>81</v>
      </c>
      <c r="AV132" s="13" t="s">
        <v>81</v>
      </c>
      <c r="AW132" s="13" t="s">
        <v>33</v>
      </c>
      <c r="AX132" s="13" t="s">
        <v>72</v>
      </c>
      <c r="AY132" s="230" t="s">
        <v>133</v>
      </c>
    </row>
    <row r="133" s="13" customFormat="1">
      <c r="A133" s="13"/>
      <c r="B133" s="219"/>
      <c r="C133" s="220"/>
      <c r="D133" s="221" t="s">
        <v>144</v>
      </c>
      <c r="E133" s="222" t="s">
        <v>19</v>
      </c>
      <c r="F133" s="223" t="s">
        <v>171</v>
      </c>
      <c r="G133" s="220"/>
      <c r="H133" s="224">
        <v>45.290999999999997</v>
      </c>
      <c r="I133" s="225"/>
      <c r="J133" s="220"/>
      <c r="K133" s="220"/>
      <c r="L133" s="226"/>
      <c r="M133" s="227"/>
      <c r="N133" s="228"/>
      <c r="O133" s="228"/>
      <c r="P133" s="228"/>
      <c r="Q133" s="228"/>
      <c r="R133" s="228"/>
      <c r="S133" s="228"/>
      <c r="T133" s="22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0" t="s">
        <v>144</v>
      </c>
      <c r="AU133" s="230" t="s">
        <v>81</v>
      </c>
      <c r="AV133" s="13" t="s">
        <v>81</v>
      </c>
      <c r="AW133" s="13" t="s">
        <v>33</v>
      </c>
      <c r="AX133" s="13" t="s">
        <v>72</v>
      </c>
      <c r="AY133" s="230" t="s">
        <v>133</v>
      </c>
    </row>
    <row r="134" s="14" customFormat="1">
      <c r="A134" s="14"/>
      <c r="B134" s="231"/>
      <c r="C134" s="232"/>
      <c r="D134" s="221" t="s">
        <v>144</v>
      </c>
      <c r="E134" s="233" t="s">
        <v>19</v>
      </c>
      <c r="F134" s="234" t="s">
        <v>146</v>
      </c>
      <c r="G134" s="232"/>
      <c r="H134" s="235">
        <v>550.43600000000004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144</v>
      </c>
      <c r="AU134" s="241" t="s">
        <v>81</v>
      </c>
      <c r="AV134" s="14" t="s">
        <v>140</v>
      </c>
      <c r="AW134" s="14" t="s">
        <v>33</v>
      </c>
      <c r="AX134" s="14" t="s">
        <v>79</v>
      </c>
      <c r="AY134" s="241" t="s">
        <v>133</v>
      </c>
    </row>
    <row r="135" s="2" customFormat="1" ht="24.15" customHeight="1">
      <c r="A135" s="39"/>
      <c r="B135" s="40"/>
      <c r="C135" s="201" t="s">
        <v>140</v>
      </c>
      <c r="D135" s="201" t="s">
        <v>135</v>
      </c>
      <c r="E135" s="202" t="s">
        <v>172</v>
      </c>
      <c r="F135" s="203" t="s">
        <v>173</v>
      </c>
      <c r="G135" s="204" t="s">
        <v>150</v>
      </c>
      <c r="H135" s="205">
        <v>550.43600000000004</v>
      </c>
      <c r="I135" s="206"/>
      <c r="J135" s="207">
        <f>ROUND(I135*H135,2)</f>
        <v>0</v>
      </c>
      <c r="K135" s="203" t="s">
        <v>139</v>
      </c>
      <c r="L135" s="45"/>
      <c r="M135" s="208" t="s">
        <v>19</v>
      </c>
      <c r="N135" s="209" t="s">
        <v>43</v>
      </c>
      <c r="O135" s="85"/>
      <c r="P135" s="210">
        <f>O135*H135</f>
        <v>0</v>
      </c>
      <c r="Q135" s="210">
        <v>0.002</v>
      </c>
      <c r="R135" s="210">
        <f>Q135*H135</f>
        <v>1.1008720000000001</v>
      </c>
      <c r="S135" s="210">
        <v>0</v>
      </c>
      <c r="T135" s="21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2" t="s">
        <v>140</v>
      </c>
      <c r="AT135" s="212" t="s">
        <v>135</v>
      </c>
      <c r="AU135" s="212" t="s">
        <v>81</v>
      </c>
      <c r="AY135" s="18" t="s">
        <v>133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8" t="s">
        <v>79</v>
      </c>
      <c r="BK135" s="213">
        <f>ROUND(I135*H135,2)</f>
        <v>0</v>
      </c>
      <c r="BL135" s="18" t="s">
        <v>140</v>
      </c>
      <c r="BM135" s="212" t="s">
        <v>174</v>
      </c>
    </row>
    <row r="136" s="2" customFormat="1">
      <c r="A136" s="39"/>
      <c r="B136" s="40"/>
      <c r="C136" s="41"/>
      <c r="D136" s="214" t="s">
        <v>142</v>
      </c>
      <c r="E136" s="41"/>
      <c r="F136" s="215" t="s">
        <v>175</v>
      </c>
      <c r="G136" s="41"/>
      <c r="H136" s="41"/>
      <c r="I136" s="216"/>
      <c r="J136" s="41"/>
      <c r="K136" s="41"/>
      <c r="L136" s="45"/>
      <c r="M136" s="217"/>
      <c r="N136" s="218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142</v>
      </c>
      <c r="AU136" s="18" t="s">
        <v>81</v>
      </c>
    </row>
    <row r="137" s="15" customFormat="1">
      <c r="A137" s="15"/>
      <c r="B137" s="242"/>
      <c r="C137" s="243"/>
      <c r="D137" s="221" t="s">
        <v>144</v>
      </c>
      <c r="E137" s="244" t="s">
        <v>19</v>
      </c>
      <c r="F137" s="245" t="s">
        <v>176</v>
      </c>
      <c r="G137" s="243"/>
      <c r="H137" s="244" t="s">
        <v>19</v>
      </c>
      <c r="I137" s="246"/>
      <c r="J137" s="243"/>
      <c r="K137" s="243"/>
      <c r="L137" s="247"/>
      <c r="M137" s="248"/>
      <c r="N137" s="249"/>
      <c r="O137" s="249"/>
      <c r="P137" s="249"/>
      <c r="Q137" s="249"/>
      <c r="R137" s="249"/>
      <c r="S137" s="249"/>
      <c r="T137" s="25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1" t="s">
        <v>144</v>
      </c>
      <c r="AU137" s="251" t="s">
        <v>81</v>
      </c>
      <c r="AV137" s="15" t="s">
        <v>79</v>
      </c>
      <c r="AW137" s="15" t="s">
        <v>33</v>
      </c>
      <c r="AX137" s="15" t="s">
        <v>72</v>
      </c>
      <c r="AY137" s="251" t="s">
        <v>133</v>
      </c>
    </row>
    <row r="138" s="13" customFormat="1">
      <c r="A138" s="13"/>
      <c r="B138" s="219"/>
      <c r="C138" s="220"/>
      <c r="D138" s="221" t="s">
        <v>144</v>
      </c>
      <c r="E138" s="222" t="s">
        <v>19</v>
      </c>
      <c r="F138" s="223" t="s">
        <v>162</v>
      </c>
      <c r="G138" s="220"/>
      <c r="H138" s="224">
        <v>35.369999999999997</v>
      </c>
      <c r="I138" s="225"/>
      <c r="J138" s="220"/>
      <c r="K138" s="220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144</v>
      </c>
      <c r="AU138" s="230" t="s">
        <v>81</v>
      </c>
      <c r="AV138" s="13" t="s">
        <v>81</v>
      </c>
      <c r="AW138" s="13" t="s">
        <v>33</v>
      </c>
      <c r="AX138" s="13" t="s">
        <v>72</v>
      </c>
      <c r="AY138" s="230" t="s">
        <v>133</v>
      </c>
    </row>
    <row r="139" s="13" customFormat="1">
      <c r="A139" s="13"/>
      <c r="B139" s="219"/>
      <c r="C139" s="220"/>
      <c r="D139" s="221" t="s">
        <v>144</v>
      </c>
      <c r="E139" s="222" t="s">
        <v>19</v>
      </c>
      <c r="F139" s="223" t="s">
        <v>163</v>
      </c>
      <c r="G139" s="220"/>
      <c r="H139" s="224">
        <v>44.999000000000002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144</v>
      </c>
      <c r="AU139" s="230" t="s">
        <v>81</v>
      </c>
      <c r="AV139" s="13" t="s">
        <v>81</v>
      </c>
      <c r="AW139" s="13" t="s">
        <v>33</v>
      </c>
      <c r="AX139" s="13" t="s">
        <v>72</v>
      </c>
      <c r="AY139" s="230" t="s">
        <v>133</v>
      </c>
    </row>
    <row r="140" s="13" customFormat="1">
      <c r="A140" s="13"/>
      <c r="B140" s="219"/>
      <c r="C140" s="220"/>
      <c r="D140" s="221" t="s">
        <v>144</v>
      </c>
      <c r="E140" s="222" t="s">
        <v>19</v>
      </c>
      <c r="F140" s="223" t="s">
        <v>164</v>
      </c>
      <c r="G140" s="220"/>
      <c r="H140" s="224">
        <v>32.975999999999999</v>
      </c>
      <c r="I140" s="225"/>
      <c r="J140" s="220"/>
      <c r="K140" s="220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144</v>
      </c>
      <c r="AU140" s="230" t="s">
        <v>81</v>
      </c>
      <c r="AV140" s="13" t="s">
        <v>81</v>
      </c>
      <c r="AW140" s="13" t="s">
        <v>33</v>
      </c>
      <c r="AX140" s="13" t="s">
        <v>72</v>
      </c>
      <c r="AY140" s="230" t="s">
        <v>133</v>
      </c>
    </row>
    <row r="141" s="13" customFormat="1">
      <c r="A141" s="13"/>
      <c r="B141" s="219"/>
      <c r="C141" s="220"/>
      <c r="D141" s="221" t="s">
        <v>144</v>
      </c>
      <c r="E141" s="222" t="s">
        <v>19</v>
      </c>
      <c r="F141" s="223" t="s">
        <v>165</v>
      </c>
      <c r="G141" s="220"/>
      <c r="H141" s="224">
        <v>33.216000000000001</v>
      </c>
      <c r="I141" s="225"/>
      <c r="J141" s="220"/>
      <c r="K141" s="220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144</v>
      </c>
      <c r="AU141" s="230" t="s">
        <v>81</v>
      </c>
      <c r="AV141" s="13" t="s">
        <v>81</v>
      </c>
      <c r="AW141" s="13" t="s">
        <v>33</v>
      </c>
      <c r="AX141" s="13" t="s">
        <v>72</v>
      </c>
      <c r="AY141" s="230" t="s">
        <v>133</v>
      </c>
    </row>
    <row r="142" s="15" customFormat="1">
      <c r="A142" s="15"/>
      <c r="B142" s="242"/>
      <c r="C142" s="243"/>
      <c r="D142" s="221" t="s">
        <v>144</v>
      </c>
      <c r="E142" s="244" t="s">
        <v>19</v>
      </c>
      <c r="F142" s="245" t="s">
        <v>177</v>
      </c>
      <c r="G142" s="243"/>
      <c r="H142" s="244" t="s">
        <v>19</v>
      </c>
      <c r="I142" s="246"/>
      <c r="J142" s="243"/>
      <c r="K142" s="243"/>
      <c r="L142" s="247"/>
      <c r="M142" s="248"/>
      <c r="N142" s="249"/>
      <c r="O142" s="249"/>
      <c r="P142" s="249"/>
      <c r="Q142" s="249"/>
      <c r="R142" s="249"/>
      <c r="S142" s="249"/>
      <c r="T142" s="25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1" t="s">
        <v>144</v>
      </c>
      <c r="AU142" s="251" t="s">
        <v>81</v>
      </c>
      <c r="AV142" s="15" t="s">
        <v>79</v>
      </c>
      <c r="AW142" s="15" t="s">
        <v>33</v>
      </c>
      <c r="AX142" s="15" t="s">
        <v>72</v>
      </c>
      <c r="AY142" s="251" t="s">
        <v>133</v>
      </c>
    </row>
    <row r="143" s="13" customFormat="1">
      <c r="A143" s="13"/>
      <c r="B143" s="219"/>
      <c r="C143" s="220"/>
      <c r="D143" s="221" t="s">
        <v>144</v>
      </c>
      <c r="E143" s="222" t="s">
        <v>19</v>
      </c>
      <c r="F143" s="223" t="s">
        <v>167</v>
      </c>
      <c r="G143" s="220"/>
      <c r="H143" s="224">
        <v>145.46899999999999</v>
      </c>
      <c r="I143" s="225"/>
      <c r="J143" s="220"/>
      <c r="K143" s="220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144</v>
      </c>
      <c r="AU143" s="230" t="s">
        <v>81</v>
      </c>
      <c r="AV143" s="13" t="s">
        <v>81</v>
      </c>
      <c r="AW143" s="13" t="s">
        <v>33</v>
      </c>
      <c r="AX143" s="13" t="s">
        <v>72</v>
      </c>
      <c r="AY143" s="230" t="s">
        <v>133</v>
      </c>
    </row>
    <row r="144" s="13" customFormat="1">
      <c r="A144" s="13"/>
      <c r="B144" s="219"/>
      <c r="C144" s="220"/>
      <c r="D144" s="221" t="s">
        <v>144</v>
      </c>
      <c r="E144" s="222" t="s">
        <v>19</v>
      </c>
      <c r="F144" s="223" t="s">
        <v>168</v>
      </c>
      <c r="G144" s="220"/>
      <c r="H144" s="224">
        <v>62.993000000000002</v>
      </c>
      <c r="I144" s="225"/>
      <c r="J144" s="220"/>
      <c r="K144" s="220"/>
      <c r="L144" s="226"/>
      <c r="M144" s="227"/>
      <c r="N144" s="228"/>
      <c r="O144" s="228"/>
      <c r="P144" s="228"/>
      <c r="Q144" s="228"/>
      <c r="R144" s="228"/>
      <c r="S144" s="228"/>
      <c r="T144" s="22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0" t="s">
        <v>144</v>
      </c>
      <c r="AU144" s="230" t="s">
        <v>81</v>
      </c>
      <c r="AV144" s="13" t="s">
        <v>81</v>
      </c>
      <c r="AW144" s="13" t="s">
        <v>33</v>
      </c>
      <c r="AX144" s="13" t="s">
        <v>72</v>
      </c>
      <c r="AY144" s="230" t="s">
        <v>133</v>
      </c>
    </row>
    <row r="145" s="13" customFormat="1">
      <c r="A145" s="13"/>
      <c r="B145" s="219"/>
      <c r="C145" s="220"/>
      <c r="D145" s="221" t="s">
        <v>144</v>
      </c>
      <c r="E145" s="222" t="s">
        <v>19</v>
      </c>
      <c r="F145" s="223" t="s">
        <v>169</v>
      </c>
      <c r="G145" s="220"/>
      <c r="H145" s="224">
        <v>26.640000000000001</v>
      </c>
      <c r="I145" s="225"/>
      <c r="J145" s="220"/>
      <c r="K145" s="220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144</v>
      </c>
      <c r="AU145" s="230" t="s">
        <v>81</v>
      </c>
      <c r="AV145" s="13" t="s">
        <v>81</v>
      </c>
      <c r="AW145" s="13" t="s">
        <v>33</v>
      </c>
      <c r="AX145" s="13" t="s">
        <v>72</v>
      </c>
      <c r="AY145" s="230" t="s">
        <v>133</v>
      </c>
    </row>
    <row r="146" s="13" customFormat="1">
      <c r="A146" s="13"/>
      <c r="B146" s="219"/>
      <c r="C146" s="220"/>
      <c r="D146" s="221" t="s">
        <v>144</v>
      </c>
      <c r="E146" s="222" t="s">
        <v>19</v>
      </c>
      <c r="F146" s="223" t="s">
        <v>170</v>
      </c>
      <c r="G146" s="220"/>
      <c r="H146" s="224">
        <v>123.482</v>
      </c>
      <c r="I146" s="225"/>
      <c r="J146" s="220"/>
      <c r="K146" s="220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144</v>
      </c>
      <c r="AU146" s="230" t="s">
        <v>81</v>
      </c>
      <c r="AV146" s="13" t="s">
        <v>81</v>
      </c>
      <c r="AW146" s="13" t="s">
        <v>33</v>
      </c>
      <c r="AX146" s="13" t="s">
        <v>72</v>
      </c>
      <c r="AY146" s="230" t="s">
        <v>133</v>
      </c>
    </row>
    <row r="147" s="13" customFormat="1">
      <c r="A147" s="13"/>
      <c r="B147" s="219"/>
      <c r="C147" s="220"/>
      <c r="D147" s="221" t="s">
        <v>144</v>
      </c>
      <c r="E147" s="222" t="s">
        <v>19</v>
      </c>
      <c r="F147" s="223" t="s">
        <v>171</v>
      </c>
      <c r="G147" s="220"/>
      <c r="H147" s="224">
        <v>45.290999999999997</v>
      </c>
      <c r="I147" s="225"/>
      <c r="J147" s="220"/>
      <c r="K147" s="220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144</v>
      </c>
      <c r="AU147" s="230" t="s">
        <v>81</v>
      </c>
      <c r="AV147" s="13" t="s">
        <v>81</v>
      </c>
      <c r="AW147" s="13" t="s">
        <v>33</v>
      </c>
      <c r="AX147" s="13" t="s">
        <v>72</v>
      </c>
      <c r="AY147" s="230" t="s">
        <v>133</v>
      </c>
    </row>
    <row r="148" s="14" customFormat="1">
      <c r="A148" s="14"/>
      <c r="B148" s="231"/>
      <c r="C148" s="232"/>
      <c r="D148" s="221" t="s">
        <v>144</v>
      </c>
      <c r="E148" s="233" t="s">
        <v>19</v>
      </c>
      <c r="F148" s="234" t="s">
        <v>146</v>
      </c>
      <c r="G148" s="232"/>
      <c r="H148" s="235">
        <v>550.43600000000004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144</v>
      </c>
      <c r="AU148" s="241" t="s">
        <v>81</v>
      </c>
      <c r="AV148" s="14" t="s">
        <v>140</v>
      </c>
      <c r="AW148" s="14" t="s">
        <v>33</v>
      </c>
      <c r="AX148" s="14" t="s">
        <v>79</v>
      </c>
      <c r="AY148" s="241" t="s">
        <v>133</v>
      </c>
    </row>
    <row r="149" s="2" customFormat="1" ht="16.5" customHeight="1">
      <c r="A149" s="39"/>
      <c r="B149" s="40"/>
      <c r="C149" s="252" t="s">
        <v>178</v>
      </c>
      <c r="D149" s="252" t="s">
        <v>179</v>
      </c>
      <c r="E149" s="253" t="s">
        <v>180</v>
      </c>
      <c r="F149" s="254" t="s">
        <v>181</v>
      </c>
      <c r="G149" s="255" t="s">
        <v>150</v>
      </c>
      <c r="H149" s="256">
        <v>561.44500000000005</v>
      </c>
      <c r="I149" s="257"/>
      <c r="J149" s="258">
        <f>ROUND(I149*H149,2)</f>
        <v>0</v>
      </c>
      <c r="K149" s="254" t="s">
        <v>139</v>
      </c>
      <c r="L149" s="259"/>
      <c r="M149" s="260" t="s">
        <v>19</v>
      </c>
      <c r="N149" s="261" t="s">
        <v>43</v>
      </c>
      <c r="O149" s="85"/>
      <c r="P149" s="210">
        <f>O149*H149</f>
        <v>0</v>
      </c>
      <c r="Q149" s="210">
        <v>0.108</v>
      </c>
      <c r="R149" s="210">
        <f>Q149*H149</f>
        <v>60.636060000000008</v>
      </c>
      <c r="S149" s="210">
        <v>0</v>
      </c>
      <c r="T149" s="21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2" t="s">
        <v>182</v>
      </c>
      <c r="AT149" s="212" t="s">
        <v>179</v>
      </c>
      <c r="AU149" s="212" t="s">
        <v>81</v>
      </c>
      <c r="AY149" s="18" t="s">
        <v>133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8" t="s">
        <v>79</v>
      </c>
      <c r="BK149" s="213">
        <f>ROUND(I149*H149,2)</f>
        <v>0</v>
      </c>
      <c r="BL149" s="18" t="s">
        <v>140</v>
      </c>
      <c r="BM149" s="212" t="s">
        <v>183</v>
      </c>
    </row>
    <row r="150" s="2" customFormat="1">
      <c r="A150" s="39"/>
      <c r="B150" s="40"/>
      <c r="C150" s="41"/>
      <c r="D150" s="214" t="s">
        <v>142</v>
      </c>
      <c r="E150" s="41"/>
      <c r="F150" s="215" t="s">
        <v>184</v>
      </c>
      <c r="G150" s="41"/>
      <c r="H150" s="41"/>
      <c r="I150" s="216"/>
      <c r="J150" s="41"/>
      <c r="K150" s="41"/>
      <c r="L150" s="45"/>
      <c r="M150" s="217"/>
      <c r="N150" s="21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142</v>
      </c>
      <c r="AU150" s="18" t="s">
        <v>81</v>
      </c>
    </row>
    <row r="151" s="15" customFormat="1">
      <c r="A151" s="15"/>
      <c r="B151" s="242"/>
      <c r="C151" s="243"/>
      <c r="D151" s="221" t="s">
        <v>144</v>
      </c>
      <c r="E151" s="244" t="s">
        <v>19</v>
      </c>
      <c r="F151" s="245" t="s">
        <v>176</v>
      </c>
      <c r="G151" s="243"/>
      <c r="H151" s="244" t="s">
        <v>19</v>
      </c>
      <c r="I151" s="246"/>
      <c r="J151" s="243"/>
      <c r="K151" s="243"/>
      <c r="L151" s="247"/>
      <c r="M151" s="248"/>
      <c r="N151" s="249"/>
      <c r="O151" s="249"/>
      <c r="P151" s="249"/>
      <c r="Q151" s="249"/>
      <c r="R151" s="249"/>
      <c r="S151" s="249"/>
      <c r="T151" s="25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1" t="s">
        <v>144</v>
      </c>
      <c r="AU151" s="251" t="s">
        <v>81</v>
      </c>
      <c r="AV151" s="15" t="s">
        <v>79</v>
      </c>
      <c r="AW151" s="15" t="s">
        <v>33</v>
      </c>
      <c r="AX151" s="15" t="s">
        <v>72</v>
      </c>
      <c r="AY151" s="251" t="s">
        <v>133</v>
      </c>
    </row>
    <row r="152" s="13" customFormat="1">
      <c r="A152" s="13"/>
      <c r="B152" s="219"/>
      <c r="C152" s="220"/>
      <c r="D152" s="221" t="s">
        <v>144</v>
      </c>
      <c r="E152" s="222" t="s">
        <v>19</v>
      </c>
      <c r="F152" s="223" t="s">
        <v>162</v>
      </c>
      <c r="G152" s="220"/>
      <c r="H152" s="224">
        <v>35.369999999999997</v>
      </c>
      <c r="I152" s="225"/>
      <c r="J152" s="220"/>
      <c r="K152" s="220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144</v>
      </c>
      <c r="AU152" s="230" t="s">
        <v>81</v>
      </c>
      <c r="AV152" s="13" t="s">
        <v>81</v>
      </c>
      <c r="AW152" s="13" t="s">
        <v>33</v>
      </c>
      <c r="AX152" s="13" t="s">
        <v>72</v>
      </c>
      <c r="AY152" s="230" t="s">
        <v>133</v>
      </c>
    </row>
    <row r="153" s="13" customFormat="1">
      <c r="A153" s="13"/>
      <c r="B153" s="219"/>
      <c r="C153" s="220"/>
      <c r="D153" s="221" t="s">
        <v>144</v>
      </c>
      <c r="E153" s="222" t="s">
        <v>19</v>
      </c>
      <c r="F153" s="223" t="s">
        <v>163</v>
      </c>
      <c r="G153" s="220"/>
      <c r="H153" s="224">
        <v>44.999000000000002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0" t="s">
        <v>144</v>
      </c>
      <c r="AU153" s="230" t="s">
        <v>81</v>
      </c>
      <c r="AV153" s="13" t="s">
        <v>81</v>
      </c>
      <c r="AW153" s="13" t="s">
        <v>33</v>
      </c>
      <c r="AX153" s="13" t="s">
        <v>72</v>
      </c>
      <c r="AY153" s="230" t="s">
        <v>133</v>
      </c>
    </row>
    <row r="154" s="13" customFormat="1">
      <c r="A154" s="13"/>
      <c r="B154" s="219"/>
      <c r="C154" s="220"/>
      <c r="D154" s="221" t="s">
        <v>144</v>
      </c>
      <c r="E154" s="222" t="s">
        <v>19</v>
      </c>
      <c r="F154" s="223" t="s">
        <v>164</v>
      </c>
      <c r="G154" s="220"/>
      <c r="H154" s="224">
        <v>32.975999999999999</v>
      </c>
      <c r="I154" s="225"/>
      <c r="J154" s="220"/>
      <c r="K154" s="220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144</v>
      </c>
      <c r="AU154" s="230" t="s">
        <v>81</v>
      </c>
      <c r="AV154" s="13" t="s">
        <v>81</v>
      </c>
      <c r="AW154" s="13" t="s">
        <v>33</v>
      </c>
      <c r="AX154" s="13" t="s">
        <v>72</v>
      </c>
      <c r="AY154" s="230" t="s">
        <v>133</v>
      </c>
    </row>
    <row r="155" s="13" customFormat="1">
      <c r="A155" s="13"/>
      <c r="B155" s="219"/>
      <c r="C155" s="220"/>
      <c r="D155" s="221" t="s">
        <v>144</v>
      </c>
      <c r="E155" s="222" t="s">
        <v>19</v>
      </c>
      <c r="F155" s="223" t="s">
        <v>165</v>
      </c>
      <c r="G155" s="220"/>
      <c r="H155" s="224">
        <v>33.216000000000001</v>
      </c>
      <c r="I155" s="225"/>
      <c r="J155" s="220"/>
      <c r="K155" s="220"/>
      <c r="L155" s="226"/>
      <c r="M155" s="227"/>
      <c r="N155" s="228"/>
      <c r="O155" s="228"/>
      <c r="P155" s="228"/>
      <c r="Q155" s="228"/>
      <c r="R155" s="228"/>
      <c r="S155" s="228"/>
      <c r="T155" s="22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0" t="s">
        <v>144</v>
      </c>
      <c r="AU155" s="230" t="s">
        <v>81</v>
      </c>
      <c r="AV155" s="13" t="s">
        <v>81</v>
      </c>
      <c r="AW155" s="13" t="s">
        <v>33</v>
      </c>
      <c r="AX155" s="13" t="s">
        <v>72</v>
      </c>
      <c r="AY155" s="230" t="s">
        <v>133</v>
      </c>
    </row>
    <row r="156" s="15" customFormat="1">
      <c r="A156" s="15"/>
      <c r="B156" s="242"/>
      <c r="C156" s="243"/>
      <c r="D156" s="221" t="s">
        <v>144</v>
      </c>
      <c r="E156" s="244" t="s">
        <v>19</v>
      </c>
      <c r="F156" s="245" t="s">
        <v>177</v>
      </c>
      <c r="G156" s="243"/>
      <c r="H156" s="244" t="s">
        <v>19</v>
      </c>
      <c r="I156" s="246"/>
      <c r="J156" s="243"/>
      <c r="K156" s="243"/>
      <c r="L156" s="247"/>
      <c r="M156" s="248"/>
      <c r="N156" s="249"/>
      <c r="O156" s="249"/>
      <c r="P156" s="249"/>
      <c r="Q156" s="249"/>
      <c r="R156" s="249"/>
      <c r="S156" s="249"/>
      <c r="T156" s="25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1" t="s">
        <v>144</v>
      </c>
      <c r="AU156" s="251" t="s">
        <v>81</v>
      </c>
      <c r="AV156" s="15" t="s">
        <v>79</v>
      </c>
      <c r="AW156" s="15" t="s">
        <v>33</v>
      </c>
      <c r="AX156" s="15" t="s">
        <v>72</v>
      </c>
      <c r="AY156" s="251" t="s">
        <v>133</v>
      </c>
    </row>
    <row r="157" s="13" customFormat="1">
      <c r="A157" s="13"/>
      <c r="B157" s="219"/>
      <c r="C157" s="220"/>
      <c r="D157" s="221" t="s">
        <v>144</v>
      </c>
      <c r="E157" s="222" t="s">
        <v>19</v>
      </c>
      <c r="F157" s="223" t="s">
        <v>167</v>
      </c>
      <c r="G157" s="220"/>
      <c r="H157" s="224">
        <v>145.46899999999999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0" t="s">
        <v>144</v>
      </c>
      <c r="AU157" s="230" t="s">
        <v>81</v>
      </c>
      <c r="AV157" s="13" t="s">
        <v>81</v>
      </c>
      <c r="AW157" s="13" t="s">
        <v>33</v>
      </c>
      <c r="AX157" s="13" t="s">
        <v>72</v>
      </c>
      <c r="AY157" s="230" t="s">
        <v>133</v>
      </c>
    </row>
    <row r="158" s="13" customFormat="1">
      <c r="A158" s="13"/>
      <c r="B158" s="219"/>
      <c r="C158" s="220"/>
      <c r="D158" s="221" t="s">
        <v>144</v>
      </c>
      <c r="E158" s="222" t="s">
        <v>19</v>
      </c>
      <c r="F158" s="223" t="s">
        <v>168</v>
      </c>
      <c r="G158" s="220"/>
      <c r="H158" s="224">
        <v>62.993000000000002</v>
      </c>
      <c r="I158" s="225"/>
      <c r="J158" s="220"/>
      <c r="K158" s="220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144</v>
      </c>
      <c r="AU158" s="230" t="s">
        <v>81</v>
      </c>
      <c r="AV158" s="13" t="s">
        <v>81</v>
      </c>
      <c r="AW158" s="13" t="s">
        <v>33</v>
      </c>
      <c r="AX158" s="13" t="s">
        <v>72</v>
      </c>
      <c r="AY158" s="230" t="s">
        <v>133</v>
      </c>
    </row>
    <row r="159" s="13" customFormat="1">
      <c r="A159" s="13"/>
      <c r="B159" s="219"/>
      <c r="C159" s="220"/>
      <c r="D159" s="221" t="s">
        <v>144</v>
      </c>
      <c r="E159" s="222" t="s">
        <v>19</v>
      </c>
      <c r="F159" s="223" t="s">
        <v>169</v>
      </c>
      <c r="G159" s="220"/>
      <c r="H159" s="224">
        <v>26.640000000000001</v>
      </c>
      <c r="I159" s="225"/>
      <c r="J159" s="220"/>
      <c r="K159" s="220"/>
      <c r="L159" s="226"/>
      <c r="M159" s="227"/>
      <c r="N159" s="228"/>
      <c r="O159" s="228"/>
      <c r="P159" s="228"/>
      <c r="Q159" s="228"/>
      <c r="R159" s="228"/>
      <c r="S159" s="228"/>
      <c r="T159" s="22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0" t="s">
        <v>144</v>
      </c>
      <c r="AU159" s="230" t="s">
        <v>81</v>
      </c>
      <c r="AV159" s="13" t="s">
        <v>81</v>
      </c>
      <c r="AW159" s="13" t="s">
        <v>33</v>
      </c>
      <c r="AX159" s="13" t="s">
        <v>72</v>
      </c>
      <c r="AY159" s="230" t="s">
        <v>133</v>
      </c>
    </row>
    <row r="160" s="13" customFormat="1">
      <c r="A160" s="13"/>
      <c r="B160" s="219"/>
      <c r="C160" s="220"/>
      <c r="D160" s="221" t="s">
        <v>144</v>
      </c>
      <c r="E160" s="222" t="s">
        <v>19</v>
      </c>
      <c r="F160" s="223" t="s">
        <v>170</v>
      </c>
      <c r="G160" s="220"/>
      <c r="H160" s="224">
        <v>123.482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144</v>
      </c>
      <c r="AU160" s="230" t="s">
        <v>81</v>
      </c>
      <c r="AV160" s="13" t="s">
        <v>81</v>
      </c>
      <c r="AW160" s="13" t="s">
        <v>33</v>
      </c>
      <c r="AX160" s="13" t="s">
        <v>72</v>
      </c>
      <c r="AY160" s="230" t="s">
        <v>133</v>
      </c>
    </row>
    <row r="161" s="13" customFormat="1">
      <c r="A161" s="13"/>
      <c r="B161" s="219"/>
      <c r="C161" s="220"/>
      <c r="D161" s="221" t="s">
        <v>144</v>
      </c>
      <c r="E161" s="222" t="s">
        <v>19</v>
      </c>
      <c r="F161" s="223" t="s">
        <v>171</v>
      </c>
      <c r="G161" s="220"/>
      <c r="H161" s="224">
        <v>45.290999999999997</v>
      </c>
      <c r="I161" s="225"/>
      <c r="J161" s="220"/>
      <c r="K161" s="220"/>
      <c r="L161" s="226"/>
      <c r="M161" s="227"/>
      <c r="N161" s="228"/>
      <c r="O161" s="228"/>
      <c r="P161" s="228"/>
      <c r="Q161" s="228"/>
      <c r="R161" s="228"/>
      <c r="S161" s="228"/>
      <c r="T161" s="22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0" t="s">
        <v>144</v>
      </c>
      <c r="AU161" s="230" t="s">
        <v>81</v>
      </c>
      <c r="AV161" s="13" t="s">
        <v>81</v>
      </c>
      <c r="AW161" s="13" t="s">
        <v>33</v>
      </c>
      <c r="AX161" s="13" t="s">
        <v>72</v>
      </c>
      <c r="AY161" s="230" t="s">
        <v>133</v>
      </c>
    </row>
    <row r="162" s="14" customFormat="1">
      <c r="A162" s="14"/>
      <c r="B162" s="231"/>
      <c r="C162" s="232"/>
      <c r="D162" s="221" t="s">
        <v>144</v>
      </c>
      <c r="E162" s="233" t="s">
        <v>19</v>
      </c>
      <c r="F162" s="234" t="s">
        <v>146</v>
      </c>
      <c r="G162" s="232"/>
      <c r="H162" s="235">
        <v>550.43600000000004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144</v>
      </c>
      <c r="AU162" s="241" t="s">
        <v>81</v>
      </c>
      <c r="AV162" s="14" t="s">
        <v>140</v>
      </c>
      <c r="AW162" s="14" t="s">
        <v>33</v>
      </c>
      <c r="AX162" s="14" t="s">
        <v>79</v>
      </c>
      <c r="AY162" s="241" t="s">
        <v>133</v>
      </c>
    </row>
    <row r="163" s="13" customFormat="1">
      <c r="A163" s="13"/>
      <c r="B163" s="219"/>
      <c r="C163" s="220"/>
      <c r="D163" s="221" t="s">
        <v>144</v>
      </c>
      <c r="E163" s="220"/>
      <c r="F163" s="223" t="s">
        <v>185</v>
      </c>
      <c r="G163" s="220"/>
      <c r="H163" s="224">
        <v>561.44500000000005</v>
      </c>
      <c r="I163" s="225"/>
      <c r="J163" s="220"/>
      <c r="K163" s="220"/>
      <c r="L163" s="226"/>
      <c r="M163" s="227"/>
      <c r="N163" s="228"/>
      <c r="O163" s="228"/>
      <c r="P163" s="228"/>
      <c r="Q163" s="228"/>
      <c r="R163" s="228"/>
      <c r="S163" s="228"/>
      <c r="T163" s="22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0" t="s">
        <v>144</v>
      </c>
      <c r="AU163" s="230" t="s">
        <v>81</v>
      </c>
      <c r="AV163" s="13" t="s">
        <v>81</v>
      </c>
      <c r="AW163" s="13" t="s">
        <v>4</v>
      </c>
      <c r="AX163" s="13" t="s">
        <v>79</v>
      </c>
      <c r="AY163" s="230" t="s">
        <v>133</v>
      </c>
    </row>
    <row r="164" s="12" customFormat="1" ht="22.8" customHeight="1">
      <c r="A164" s="12"/>
      <c r="B164" s="185"/>
      <c r="C164" s="186"/>
      <c r="D164" s="187" t="s">
        <v>71</v>
      </c>
      <c r="E164" s="199" t="s">
        <v>186</v>
      </c>
      <c r="F164" s="199" t="s">
        <v>187</v>
      </c>
      <c r="G164" s="186"/>
      <c r="H164" s="186"/>
      <c r="I164" s="189"/>
      <c r="J164" s="200">
        <f>BK164</f>
        <v>0</v>
      </c>
      <c r="K164" s="186"/>
      <c r="L164" s="191"/>
      <c r="M164" s="192"/>
      <c r="N164" s="193"/>
      <c r="O164" s="193"/>
      <c r="P164" s="194">
        <f>SUM(P165:P203)</f>
        <v>0</v>
      </c>
      <c r="Q164" s="193"/>
      <c r="R164" s="194">
        <f>SUM(R165:R203)</f>
        <v>2.2979602799999999</v>
      </c>
      <c r="S164" s="193"/>
      <c r="T164" s="195">
        <f>SUM(T165:T203)</f>
        <v>225.67964000000001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6" t="s">
        <v>79</v>
      </c>
      <c r="AT164" s="197" t="s">
        <v>71</v>
      </c>
      <c r="AU164" s="197" t="s">
        <v>79</v>
      </c>
      <c r="AY164" s="196" t="s">
        <v>133</v>
      </c>
      <c r="BK164" s="198">
        <f>SUM(BK165:BK203)</f>
        <v>0</v>
      </c>
    </row>
    <row r="165" s="2" customFormat="1" ht="24.15" customHeight="1">
      <c r="A165" s="39"/>
      <c r="B165" s="40"/>
      <c r="C165" s="201" t="s">
        <v>145</v>
      </c>
      <c r="D165" s="201" t="s">
        <v>135</v>
      </c>
      <c r="E165" s="202" t="s">
        <v>188</v>
      </c>
      <c r="F165" s="203" t="s">
        <v>189</v>
      </c>
      <c r="G165" s="204" t="s">
        <v>190</v>
      </c>
      <c r="H165" s="205">
        <v>122</v>
      </c>
      <c r="I165" s="206"/>
      <c r="J165" s="207">
        <f>ROUND(I165*H165,2)</f>
        <v>0</v>
      </c>
      <c r="K165" s="203" t="s">
        <v>139</v>
      </c>
      <c r="L165" s="45"/>
      <c r="M165" s="208" t="s">
        <v>19</v>
      </c>
      <c r="N165" s="209" t="s">
        <v>43</v>
      </c>
      <c r="O165" s="85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2" t="s">
        <v>140</v>
      </c>
      <c r="AT165" s="212" t="s">
        <v>135</v>
      </c>
      <c r="AU165" s="212" t="s">
        <v>81</v>
      </c>
      <c r="AY165" s="18" t="s">
        <v>133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8" t="s">
        <v>79</v>
      </c>
      <c r="BK165" s="213">
        <f>ROUND(I165*H165,2)</f>
        <v>0</v>
      </c>
      <c r="BL165" s="18" t="s">
        <v>140</v>
      </c>
      <c r="BM165" s="212" t="s">
        <v>191</v>
      </c>
    </row>
    <row r="166" s="2" customFormat="1">
      <c r="A166" s="39"/>
      <c r="B166" s="40"/>
      <c r="C166" s="41"/>
      <c r="D166" s="214" t="s">
        <v>142</v>
      </c>
      <c r="E166" s="41"/>
      <c r="F166" s="215" t="s">
        <v>192</v>
      </c>
      <c r="G166" s="41"/>
      <c r="H166" s="41"/>
      <c r="I166" s="216"/>
      <c r="J166" s="41"/>
      <c r="K166" s="41"/>
      <c r="L166" s="45"/>
      <c r="M166" s="217"/>
      <c r="N166" s="218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142</v>
      </c>
      <c r="AU166" s="18" t="s">
        <v>81</v>
      </c>
    </row>
    <row r="167" s="15" customFormat="1">
      <c r="A167" s="15"/>
      <c r="B167" s="242"/>
      <c r="C167" s="243"/>
      <c r="D167" s="221" t="s">
        <v>144</v>
      </c>
      <c r="E167" s="244" t="s">
        <v>19</v>
      </c>
      <c r="F167" s="245" t="s">
        <v>166</v>
      </c>
      <c r="G167" s="243"/>
      <c r="H167" s="244" t="s">
        <v>19</v>
      </c>
      <c r="I167" s="246"/>
      <c r="J167" s="243"/>
      <c r="K167" s="243"/>
      <c r="L167" s="247"/>
      <c r="M167" s="248"/>
      <c r="N167" s="249"/>
      <c r="O167" s="249"/>
      <c r="P167" s="249"/>
      <c r="Q167" s="249"/>
      <c r="R167" s="249"/>
      <c r="S167" s="249"/>
      <c r="T167" s="25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1" t="s">
        <v>144</v>
      </c>
      <c r="AU167" s="251" t="s">
        <v>81</v>
      </c>
      <c r="AV167" s="15" t="s">
        <v>79</v>
      </c>
      <c r="AW167" s="15" t="s">
        <v>33</v>
      </c>
      <c r="AX167" s="15" t="s">
        <v>72</v>
      </c>
      <c r="AY167" s="251" t="s">
        <v>133</v>
      </c>
    </row>
    <row r="168" s="13" customFormat="1">
      <c r="A168" s="13"/>
      <c r="B168" s="219"/>
      <c r="C168" s="220"/>
      <c r="D168" s="221" t="s">
        <v>144</v>
      </c>
      <c r="E168" s="222" t="s">
        <v>19</v>
      </c>
      <c r="F168" s="223" t="s">
        <v>193</v>
      </c>
      <c r="G168" s="220"/>
      <c r="H168" s="224">
        <v>122</v>
      </c>
      <c r="I168" s="225"/>
      <c r="J168" s="220"/>
      <c r="K168" s="220"/>
      <c r="L168" s="226"/>
      <c r="M168" s="227"/>
      <c r="N168" s="228"/>
      <c r="O168" s="228"/>
      <c r="P168" s="228"/>
      <c r="Q168" s="228"/>
      <c r="R168" s="228"/>
      <c r="S168" s="228"/>
      <c r="T168" s="22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0" t="s">
        <v>144</v>
      </c>
      <c r="AU168" s="230" t="s">
        <v>81</v>
      </c>
      <c r="AV168" s="13" t="s">
        <v>81</v>
      </c>
      <c r="AW168" s="13" t="s">
        <v>33</v>
      </c>
      <c r="AX168" s="13" t="s">
        <v>72</v>
      </c>
      <c r="AY168" s="230" t="s">
        <v>133</v>
      </c>
    </row>
    <row r="169" s="14" customFormat="1">
      <c r="A169" s="14"/>
      <c r="B169" s="231"/>
      <c r="C169" s="232"/>
      <c r="D169" s="221" t="s">
        <v>144</v>
      </c>
      <c r="E169" s="233" t="s">
        <v>19</v>
      </c>
      <c r="F169" s="234" t="s">
        <v>146</v>
      </c>
      <c r="G169" s="232"/>
      <c r="H169" s="235">
        <v>122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1" t="s">
        <v>144</v>
      </c>
      <c r="AU169" s="241" t="s">
        <v>81</v>
      </c>
      <c r="AV169" s="14" t="s">
        <v>140</v>
      </c>
      <c r="AW169" s="14" t="s">
        <v>33</v>
      </c>
      <c r="AX169" s="14" t="s">
        <v>79</v>
      </c>
      <c r="AY169" s="241" t="s">
        <v>133</v>
      </c>
    </row>
    <row r="170" s="2" customFormat="1" ht="24.15" customHeight="1">
      <c r="A170" s="39"/>
      <c r="B170" s="40"/>
      <c r="C170" s="201" t="s">
        <v>194</v>
      </c>
      <c r="D170" s="201" t="s">
        <v>135</v>
      </c>
      <c r="E170" s="202" t="s">
        <v>195</v>
      </c>
      <c r="F170" s="203" t="s">
        <v>196</v>
      </c>
      <c r="G170" s="204" t="s">
        <v>150</v>
      </c>
      <c r="H170" s="205">
        <v>10942.668</v>
      </c>
      <c r="I170" s="206"/>
      <c r="J170" s="207">
        <f>ROUND(I170*H170,2)</f>
        <v>0</v>
      </c>
      <c r="K170" s="203" t="s">
        <v>139</v>
      </c>
      <c r="L170" s="45"/>
      <c r="M170" s="208" t="s">
        <v>19</v>
      </c>
      <c r="N170" s="209" t="s">
        <v>43</v>
      </c>
      <c r="O170" s="85"/>
      <c r="P170" s="210">
        <f>O170*H170</f>
        <v>0</v>
      </c>
      <c r="Q170" s="210">
        <v>0.00021000000000000001</v>
      </c>
      <c r="R170" s="210">
        <f>Q170*H170</f>
        <v>2.2979602799999999</v>
      </c>
      <c r="S170" s="210">
        <v>0</v>
      </c>
      <c r="T170" s="21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2" t="s">
        <v>140</v>
      </c>
      <c r="AT170" s="212" t="s">
        <v>135</v>
      </c>
      <c r="AU170" s="212" t="s">
        <v>81</v>
      </c>
      <c r="AY170" s="18" t="s">
        <v>133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8" t="s">
        <v>79</v>
      </c>
      <c r="BK170" s="213">
        <f>ROUND(I170*H170,2)</f>
        <v>0</v>
      </c>
      <c r="BL170" s="18" t="s">
        <v>140</v>
      </c>
      <c r="BM170" s="212" t="s">
        <v>197</v>
      </c>
    </row>
    <row r="171" s="2" customFormat="1">
      <c r="A171" s="39"/>
      <c r="B171" s="40"/>
      <c r="C171" s="41"/>
      <c r="D171" s="214" t="s">
        <v>142</v>
      </c>
      <c r="E171" s="41"/>
      <c r="F171" s="215" t="s">
        <v>198</v>
      </c>
      <c r="G171" s="41"/>
      <c r="H171" s="41"/>
      <c r="I171" s="216"/>
      <c r="J171" s="41"/>
      <c r="K171" s="41"/>
      <c r="L171" s="45"/>
      <c r="M171" s="217"/>
      <c r="N171" s="218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142</v>
      </c>
      <c r="AU171" s="18" t="s">
        <v>81</v>
      </c>
    </row>
    <row r="172" s="15" customFormat="1">
      <c r="A172" s="15"/>
      <c r="B172" s="242"/>
      <c r="C172" s="243"/>
      <c r="D172" s="221" t="s">
        <v>144</v>
      </c>
      <c r="E172" s="244" t="s">
        <v>19</v>
      </c>
      <c r="F172" s="245" t="s">
        <v>166</v>
      </c>
      <c r="G172" s="243"/>
      <c r="H172" s="244" t="s">
        <v>19</v>
      </c>
      <c r="I172" s="246"/>
      <c r="J172" s="243"/>
      <c r="K172" s="243"/>
      <c r="L172" s="247"/>
      <c r="M172" s="248"/>
      <c r="N172" s="249"/>
      <c r="O172" s="249"/>
      <c r="P172" s="249"/>
      <c r="Q172" s="249"/>
      <c r="R172" s="249"/>
      <c r="S172" s="249"/>
      <c r="T172" s="25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1" t="s">
        <v>144</v>
      </c>
      <c r="AU172" s="251" t="s">
        <v>81</v>
      </c>
      <c r="AV172" s="15" t="s">
        <v>79</v>
      </c>
      <c r="AW172" s="15" t="s">
        <v>33</v>
      </c>
      <c r="AX172" s="15" t="s">
        <v>72</v>
      </c>
      <c r="AY172" s="251" t="s">
        <v>133</v>
      </c>
    </row>
    <row r="173" s="15" customFormat="1">
      <c r="A173" s="15"/>
      <c r="B173" s="242"/>
      <c r="C173" s="243"/>
      <c r="D173" s="221" t="s">
        <v>144</v>
      </c>
      <c r="E173" s="244" t="s">
        <v>19</v>
      </c>
      <c r="F173" s="245" t="s">
        <v>199</v>
      </c>
      <c r="G173" s="243"/>
      <c r="H173" s="244" t="s">
        <v>19</v>
      </c>
      <c r="I173" s="246"/>
      <c r="J173" s="243"/>
      <c r="K173" s="243"/>
      <c r="L173" s="247"/>
      <c r="M173" s="248"/>
      <c r="N173" s="249"/>
      <c r="O173" s="249"/>
      <c r="P173" s="249"/>
      <c r="Q173" s="249"/>
      <c r="R173" s="249"/>
      <c r="S173" s="249"/>
      <c r="T173" s="25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1" t="s">
        <v>144</v>
      </c>
      <c r="AU173" s="251" t="s">
        <v>81</v>
      </c>
      <c r="AV173" s="15" t="s">
        <v>79</v>
      </c>
      <c r="AW173" s="15" t="s">
        <v>33</v>
      </c>
      <c r="AX173" s="15" t="s">
        <v>72</v>
      </c>
      <c r="AY173" s="251" t="s">
        <v>133</v>
      </c>
    </row>
    <row r="174" s="13" customFormat="1">
      <c r="A174" s="13"/>
      <c r="B174" s="219"/>
      <c r="C174" s="220"/>
      <c r="D174" s="221" t="s">
        <v>144</v>
      </c>
      <c r="E174" s="222" t="s">
        <v>19</v>
      </c>
      <c r="F174" s="223" t="s">
        <v>200</v>
      </c>
      <c r="G174" s="220"/>
      <c r="H174" s="224">
        <v>10942.668</v>
      </c>
      <c r="I174" s="225"/>
      <c r="J174" s="220"/>
      <c r="K174" s="220"/>
      <c r="L174" s="226"/>
      <c r="M174" s="227"/>
      <c r="N174" s="228"/>
      <c r="O174" s="228"/>
      <c r="P174" s="228"/>
      <c r="Q174" s="228"/>
      <c r="R174" s="228"/>
      <c r="S174" s="228"/>
      <c r="T174" s="22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0" t="s">
        <v>144</v>
      </c>
      <c r="AU174" s="230" t="s">
        <v>81</v>
      </c>
      <c r="AV174" s="13" t="s">
        <v>81</v>
      </c>
      <c r="AW174" s="13" t="s">
        <v>33</v>
      </c>
      <c r="AX174" s="13" t="s">
        <v>72</v>
      </c>
      <c r="AY174" s="230" t="s">
        <v>133</v>
      </c>
    </row>
    <row r="175" s="14" customFormat="1">
      <c r="A175" s="14"/>
      <c r="B175" s="231"/>
      <c r="C175" s="232"/>
      <c r="D175" s="221" t="s">
        <v>144</v>
      </c>
      <c r="E175" s="233" t="s">
        <v>19</v>
      </c>
      <c r="F175" s="234" t="s">
        <v>146</v>
      </c>
      <c r="G175" s="232"/>
      <c r="H175" s="235">
        <v>10942.668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1" t="s">
        <v>144</v>
      </c>
      <c r="AU175" s="241" t="s">
        <v>81</v>
      </c>
      <c r="AV175" s="14" t="s">
        <v>140</v>
      </c>
      <c r="AW175" s="14" t="s">
        <v>33</v>
      </c>
      <c r="AX175" s="14" t="s">
        <v>79</v>
      </c>
      <c r="AY175" s="241" t="s">
        <v>133</v>
      </c>
    </row>
    <row r="176" s="2" customFormat="1" ht="16.5" customHeight="1">
      <c r="A176" s="39"/>
      <c r="B176" s="40"/>
      <c r="C176" s="201" t="s">
        <v>182</v>
      </c>
      <c r="D176" s="201" t="s">
        <v>135</v>
      </c>
      <c r="E176" s="202" t="s">
        <v>201</v>
      </c>
      <c r="F176" s="203" t="s">
        <v>202</v>
      </c>
      <c r="G176" s="204" t="s">
        <v>203</v>
      </c>
      <c r="H176" s="205">
        <v>55.043999999999997</v>
      </c>
      <c r="I176" s="206"/>
      <c r="J176" s="207">
        <f>ROUND(I176*H176,2)</f>
        <v>0</v>
      </c>
      <c r="K176" s="203" t="s">
        <v>139</v>
      </c>
      <c r="L176" s="45"/>
      <c r="M176" s="208" t="s">
        <v>19</v>
      </c>
      <c r="N176" s="209" t="s">
        <v>43</v>
      </c>
      <c r="O176" s="85"/>
      <c r="P176" s="210">
        <f>O176*H176</f>
        <v>0</v>
      </c>
      <c r="Q176" s="210">
        <v>0</v>
      </c>
      <c r="R176" s="210">
        <f>Q176*H176</f>
        <v>0</v>
      </c>
      <c r="S176" s="210">
        <v>2.2000000000000002</v>
      </c>
      <c r="T176" s="211">
        <f>S176*H176</f>
        <v>121.0968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2" t="s">
        <v>140</v>
      </c>
      <c r="AT176" s="212" t="s">
        <v>135</v>
      </c>
      <c r="AU176" s="212" t="s">
        <v>81</v>
      </c>
      <c r="AY176" s="18" t="s">
        <v>133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8" t="s">
        <v>79</v>
      </c>
      <c r="BK176" s="213">
        <f>ROUND(I176*H176,2)</f>
        <v>0</v>
      </c>
      <c r="BL176" s="18" t="s">
        <v>140</v>
      </c>
      <c r="BM176" s="212" t="s">
        <v>204</v>
      </c>
    </row>
    <row r="177" s="2" customFormat="1">
      <c r="A177" s="39"/>
      <c r="B177" s="40"/>
      <c r="C177" s="41"/>
      <c r="D177" s="214" t="s">
        <v>142</v>
      </c>
      <c r="E177" s="41"/>
      <c r="F177" s="215" t="s">
        <v>205</v>
      </c>
      <c r="G177" s="41"/>
      <c r="H177" s="41"/>
      <c r="I177" s="216"/>
      <c r="J177" s="41"/>
      <c r="K177" s="41"/>
      <c r="L177" s="45"/>
      <c r="M177" s="217"/>
      <c r="N177" s="218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142</v>
      </c>
      <c r="AU177" s="18" t="s">
        <v>81</v>
      </c>
    </row>
    <row r="178" s="15" customFormat="1">
      <c r="A178" s="15"/>
      <c r="B178" s="242"/>
      <c r="C178" s="243"/>
      <c r="D178" s="221" t="s">
        <v>144</v>
      </c>
      <c r="E178" s="244" t="s">
        <v>19</v>
      </c>
      <c r="F178" s="245" t="s">
        <v>161</v>
      </c>
      <c r="G178" s="243"/>
      <c r="H178" s="244" t="s">
        <v>19</v>
      </c>
      <c r="I178" s="246"/>
      <c r="J178" s="243"/>
      <c r="K178" s="243"/>
      <c r="L178" s="247"/>
      <c r="M178" s="248"/>
      <c r="N178" s="249"/>
      <c r="O178" s="249"/>
      <c r="P178" s="249"/>
      <c r="Q178" s="249"/>
      <c r="R178" s="249"/>
      <c r="S178" s="249"/>
      <c r="T178" s="25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1" t="s">
        <v>144</v>
      </c>
      <c r="AU178" s="251" t="s">
        <v>81</v>
      </c>
      <c r="AV178" s="15" t="s">
        <v>79</v>
      </c>
      <c r="AW178" s="15" t="s">
        <v>33</v>
      </c>
      <c r="AX178" s="15" t="s">
        <v>72</v>
      </c>
      <c r="AY178" s="251" t="s">
        <v>133</v>
      </c>
    </row>
    <row r="179" s="13" customFormat="1">
      <c r="A179" s="13"/>
      <c r="B179" s="219"/>
      <c r="C179" s="220"/>
      <c r="D179" s="221" t="s">
        <v>144</v>
      </c>
      <c r="E179" s="222" t="s">
        <v>19</v>
      </c>
      <c r="F179" s="223" t="s">
        <v>206</v>
      </c>
      <c r="G179" s="220"/>
      <c r="H179" s="224">
        <v>3.5369999999999999</v>
      </c>
      <c r="I179" s="225"/>
      <c r="J179" s="220"/>
      <c r="K179" s="220"/>
      <c r="L179" s="226"/>
      <c r="M179" s="227"/>
      <c r="N179" s="228"/>
      <c r="O179" s="228"/>
      <c r="P179" s="228"/>
      <c r="Q179" s="228"/>
      <c r="R179" s="228"/>
      <c r="S179" s="228"/>
      <c r="T179" s="22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0" t="s">
        <v>144</v>
      </c>
      <c r="AU179" s="230" t="s">
        <v>81</v>
      </c>
      <c r="AV179" s="13" t="s">
        <v>81</v>
      </c>
      <c r="AW179" s="13" t="s">
        <v>33</v>
      </c>
      <c r="AX179" s="13" t="s">
        <v>72</v>
      </c>
      <c r="AY179" s="230" t="s">
        <v>133</v>
      </c>
    </row>
    <row r="180" s="13" customFormat="1">
      <c r="A180" s="13"/>
      <c r="B180" s="219"/>
      <c r="C180" s="220"/>
      <c r="D180" s="221" t="s">
        <v>144</v>
      </c>
      <c r="E180" s="222" t="s">
        <v>19</v>
      </c>
      <c r="F180" s="223" t="s">
        <v>207</v>
      </c>
      <c r="G180" s="220"/>
      <c r="H180" s="224">
        <v>4.5</v>
      </c>
      <c r="I180" s="225"/>
      <c r="J180" s="220"/>
      <c r="K180" s="220"/>
      <c r="L180" s="226"/>
      <c r="M180" s="227"/>
      <c r="N180" s="228"/>
      <c r="O180" s="228"/>
      <c r="P180" s="228"/>
      <c r="Q180" s="228"/>
      <c r="R180" s="228"/>
      <c r="S180" s="228"/>
      <c r="T180" s="22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0" t="s">
        <v>144</v>
      </c>
      <c r="AU180" s="230" t="s">
        <v>81</v>
      </c>
      <c r="AV180" s="13" t="s">
        <v>81</v>
      </c>
      <c r="AW180" s="13" t="s">
        <v>33</v>
      </c>
      <c r="AX180" s="13" t="s">
        <v>72</v>
      </c>
      <c r="AY180" s="230" t="s">
        <v>133</v>
      </c>
    </row>
    <row r="181" s="13" customFormat="1">
      <c r="A181" s="13"/>
      <c r="B181" s="219"/>
      <c r="C181" s="220"/>
      <c r="D181" s="221" t="s">
        <v>144</v>
      </c>
      <c r="E181" s="222" t="s">
        <v>19</v>
      </c>
      <c r="F181" s="223" t="s">
        <v>208</v>
      </c>
      <c r="G181" s="220"/>
      <c r="H181" s="224">
        <v>3.298</v>
      </c>
      <c r="I181" s="225"/>
      <c r="J181" s="220"/>
      <c r="K181" s="220"/>
      <c r="L181" s="226"/>
      <c r="M181" s="227"/>
      <c r="N181" s="228"/>
      <c r="O181" s="228"/>
      <c r="P181" s="228"/>
      <c r="Q181" s="228"/>
      <c r="R181" s="228"/>
      <c r="S181" s="228"/>
      <c r="T181" s="22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0" t="s">
        <v>144</v>
      </c>
      <c r="AU181" s="230" t="s">
        <v>81</v>
      </c>
      <c r="AV181" s="13" t="s">
        <v>81</v>
      </c>
      <c r="AW181" s="13" t="s">
        <v>33</v>
      </c>
      <c r="AX181" s="13" t="s">
        <v>72</v>
      </c>
      <c r="AY181" s="230" t="s">
        <v>133</v>
      </c>
    </row>
    <row r="182" s="13" customFormat="1">
      <c r="A182" s="13"/>
      <c r="B182" s="219"/>
      <c r="C182" s="220"/>
      <c r="D182" s="221" t="s">
        <v>144</v>
      </c>
      <c r="E182" s="222" t="s">
        <v>19</v>
      </c>
      <c r="F182" s="223" t="s">
        <v>209</v>
      </c>
      <c r="G182" s="220"/>
      <c r="H182" s="224">
        <v>3.3220000000000001</v>
      </c>
      <c r="I182" s="225"/>
      <c r="J182" s="220"/>
      <c r="K182" s="220"/>
      <c r="L182" s="226"/>
      <c r="M182" s="227"/>
      <c r="N182" s="228"/>
      <c r="O182" s="228"/>
      <c r="P182" s="228"/>
      <c r="Q182" s="228"/>
      <c r="R182" s="228"/>
      <c r="S182" s="228"/>
      <c r="T182" s="22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0" t="s">
        <v>144</v>
      </c>
      <c r="AU182" s="230" t="s">
        <v>81</v>
      </c>
      <c r="AV182" s="13" t="s">
        <v>81</v>
      </c>
      <c r="AW182" s="13" t="s">
        <v>33</v>
      </c>
      <c r="AX182" s="13" t="s">
        <v>72</v>
      </c>
      <c r="AY182" s="230" t="s">
        <v>133</v>
      </c>
    </row>
    <row r="183" s="15" customFormat="1">
      <c r="A183" s="15"/>
      <c r="B183" s="242"/>
      <c r="C183" s="243"/>
      <c r="D183" s="221" t="s">
        <v>144</v>
      </c>
      <c r="E183" s="244" t="s">
        <v>19</v>
      </c>
      <c r="F183" s="245" t="s">
        <v>166</v>
      </c>
      <c r="G183" s="243"/>
      <c r="H183" s="244" t="s">
        <v>19</v>
      </c>
      <c r="I183" s="246"/>
      <c r="J183" s="243"/>
      <c r="K183" s="243"/>
      <c r="L183" s="247"/>
      <c r="M183" s="248"/>
      <c r="N183" s="249"/>
      <c r="O183" s="249"/>
      <c r="P183" s="249"/>
      <c r="Q183" s="249"/>
      <c r="R183" s="249"/>
      <c r="S183" s="249"/>
      <c r="T183" s="25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1" t="s">
        <v>144</v>
      </c>
      <c r="AU183" s="251" t="s">
        <v>81</v>
      </c>
      <c r="AV183" s="15" t="s">
        <v>79</v>
      </c>
      <c r="AW183" s="15" t="s">
        <v>33</v>
      </c>
      <c r="AX183" s="15" t="s">
        <v>72</v>
      </c>
      <c r="AY183" s="251" t="s">
        <v>133</v>
      </c>
    </row>
    <row r="184" s="13" customFormat="1">
      <c r="A184" s="13"/>
      <c r="B184" s="219"/>
      <c r="C184" s="220"/>
      <c r="D184" s="221" t="s">
        <v>144</v>
      </c>
      <c r="E184" s="222" t="s">
        <v>19</v>
      </c>
      <c r="F184" s="223" t="s">
        <v>210</v>
      </c>
      <c r="G184" s="220"/>
      <c r="H184" s="224">
        <v>14.547000000000001</v>
      </c>
      <c r="I184" s="225"/>
      <c r="J184" s="220"/>
      <c r="K184" s="220"/>
      <c r="L184" s="226"/>
      <c r="M184" s="227"/>
      <c r="N184" s="228"/>
      <c r="O184" s="228"/>
      <c r="P184" s="228"/>
      <c r="Q184" s="228"/>
      <c r="R184" s="228"/>
      <c r="S184" s="228"/>
      <c r="T184" s="22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0" t="s">
        <v>144</v>
      </c>
      <c r="AU184" s="230" t="s">
        <v>81</v>
      </c>
      <c r="AV184" s="13" t="s">
        <v>81</v>
      </c>
      <c r="AW184" s="13" t="s">
        <v>33</v>
      </c>
      <c r="AX184" s="13" t="s">
        <v>72</v>
      </c>
      <c r="AY184" s="230" t="s">
        <v>133</v>
      </c>
    </row>
    <row r="185" s="13" customFormat="1">
      <c r="A185" s="13"/>
      <c r="B185" s="219"/>
      <c r="C185" s="220"/>
      <c r="D185" s="221" t="s">
        <v>144</v>
      </c>
      <c r="E185" s="222" t="s">
        <v>19</v>
      </c>
      <c r="F185" s="223" t="s">
        <v>211</v>
      </c>
      <c r="G185" s="220"/>
      <c r="H185" s="224">
        <v>6.2990000000000004</v>
      </c>
      <c r="I185" s="225"/>
      <c r="J185" s="220"/>
      <c r="K185" s="220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144</v>
      </c>
      <c r="AU185" s="230" t="s">
        <v>81</v>
      </c>
      <c r="AV185" s="13" t="s">
        <v>81</v>
      </c>
      <c r="AW185" s="13" t="s">
        <v>33</v>
      </c>
      <c r="AX185" s="13" t="s">
        <v>72</v>
      </c>
      <c r="AY185" s="230" t="s">
        <v>133</v>
      </c>
    </row>
    <row r="186" s="13" customFormat="1">
      <c r="A186" s="13"/>
      <c r="B186" s="219"/>
      <c r="C186" s="220"/>
      <c r="D186" s="221" t="s">
        <v>144</v>
      </c>
      <c r="E186" s="222" t="s">
        <v>19</v>
      </c>
      <c r="F186" s="223" t="s">
        <v>212</v>
      </c>
      <c r="G186" s="220"/>
      <c r="H186" s="224">
        <v>2.6640000000000001</v>
      </c>
      <c r="I186" s="225"/>
      <c r="J186" s="220"/>
      <c r="K186" s="220"/>
      <c r="L186" s="226"/>
      <c r="M186" s="227"/>
      <c r="N186" s="228"/>
      <c r="O186" s="228"/>
      <c r="P186" s="228"/>
      <c r="Q186" s="228"/>
      <c r="R186" s="228"/>
      <c r="S186" s="228"/>
      <c r="T186" s="22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0" t="s">
        <v>144</v>
      </c>
      <c r="AU186" s="230" t="s">
        <v>81</v>
      </c>
      <c r="AV186" s="13" t="s">
        <v>81</v>
      </c>
      <c r="AW186" s="13" t="s">
        <v>33</v>
      </c>
      <c r="AX186" s="13" t="s">
        <v>72</v>
      </c>
      <c r="AY186" s="230" t="s">
        <v>133</v>
      </c>
    </row>
    <row r="187" s="13" customFormat="1">
      <c r="A187" s="13"/>
      <c r="B187" s="219"/>
      <c r="C187" s="220"/>
      <c r="D187" s="221" t="s">
        <v>144</v>
      </c>
      <c r="E187" s="222" t="s">
        <v>19</v>
      </c>
      <c r="F187" s="223" t="s">
        <v>213</v>
      </c>
      <c r="G187" s="220"/>
      <c r="H187" s="224">
        <v>12.348000000000001</v>
      </c>
      <c r="I187" s="225"/>
      <c r="J187" s="220"/>
      <c r="K187" s="220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144</v>
      </c>
      <c r="AU187" s="230" t="s">
        <v>81</v>
      </c>
      <c r="AV187" s="13" t="s">
        <v>81</v>
      </c>
      <c r="AW187" s="13" t="s">
        <v>33</v>
      </c>
      <c r="AX187" s="13" t="s">
        <v>72</v>
      </c>
      <c r="AY187" s="230" t="s">
        <v>133</v>
      </c>
    </row>
    <row r="188" s="13" customFormat="1">
      <c r="A188" s="13"/>
      <c r="B188" s="219"/>
      <c r="C188" s="220"/>
      <c r="D188" s="221" t="s">
        <v>144</v>
      </c>
      <c r="E188" s="222" t="s">
        <v>19</v>
      </c>
      <c r="F188" s="223" t="s">
        <v>214</v>
      </c>
      <c r="G188" s="220"/>
      <c r="H188" s="224">
        <v>4.5289999999999999</v>
      </c>
      <c r="I188" s="225"/>
      <c r="J188" s="220"/>
      <c r="K188" s="220"/>
      <c r="L188" s="226"/>
      <c r="M188" s="227"/>
      <c r="N188" s="228"/>
      <c r="O188" s="228"/>
      <c r="P188" s="228"/>
      <c r="Q188" s="228"/>
      <c r="R188" s="228"/>
      <c r="S188" s="228"/>
      <c r="T188" s="22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0" t="s">
        <v>144</v>
      </c>
      <c r="AU188" s="230" t="s">
        <v>81</v>
      </c>
      <c r="AV188" s="13" t="s">
        <v>81</v>
      </c>
      <c r="AW188" s="13" t="s">
        <v>33</v>
      </c>
      <c r="AX188" s="13" t="s">
        <v>72</v>
      </c>
      <c r="AY188" s="230" t="s">
        <v>133</v>
      </c>
    </row>
    <row r="189" s="14" customFormat="1">
      <c r="A189" s="14"/>
      <c r="B189" s="231"/>
      <c r="C189" s="232"/>
      <c r="D189" s="221" t="s">
        <v>144</v>
      </c>
      <c r="E189" s="233" t="s">
        <v>19</v>
      </c>
      <c r="F189" s="234" t="s">
        <v>146</v>
      </c>
      <c r="G189" s="232"/>
      <c r="H189" s="235">
        <v>55.043999999999997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1" t="s">
        <v>144</v>
      </c>
      <c r="AU189" s="241" t="s">
        <v>81</v>
      </c>
      <c r="AV189" s="14" t="s">
        <v>140</v>
      </c>
      <c r="AW189" s="14" t="s">
        <v>33</v>
      </c>
      <c r="AX189" s="14" t="s">
        <v>79</v>
      </c>
      <c r="AY189" s="241" t="s">
        <v>133</v>
      </c>
    </row>
    <row r="190" s="2" customFormat="1" ht="24.15" customHeight="1">
      <c r="A190" s="39"/>
      <c r="B190" s="40"/>
      <c r="C190" s="201" t="s">
        <v>186</v>
      </c>
      <c r="D190" s="201" t="s">
        <v>135</v>
      </c>
      <c r="E190" s="202" t="s">
        <v>215</v>
      </c>
      <c r="F190" s="203" t="s">
        <v>216</v>
      </c>
      <c r="G190" s="204" t="s">
        <v>150</v>
      </c>
      <c r="H190" s="205">
        <v>550.43600000000004</v>
      </c>
      <c r="I190" s="206"/>
      <c r="J190" s="207">
        <f>ROUND(I190*H190,2)</f>
        <v>0</v>
      </c>
      <c r="K190" s="203" t="s">
        <v>139</v>
      </c>
      <c r="L190" s="45"/>
      <c r="M190" s="208" t="s">
        <v>19</v>
      </c>
      <c r="N190" s="209" t="s">
        <v>43</v>
      </c>
      <c r="O190" s="85"/>
      <c r="P190" s="210">
        <f>O190*H190</f>
        <v>0</v>
      </c>
      <c r="Q190" s="210">
        <v>0</v>
      </c>
      <c r="R190" s="210">
        <f>Q190*H190</f>
        <v>0</v>
      </c>
      <c r="S190" s="210">
        <v>0.19</v>
      </c>
      <c r="T190" s="211">
        <f>S190*H190</f>
        <v>104.58284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2" t="s">
        <v>140</v>
      </c>
      <c r="AT190" s="212" t="s">
        <v>135</v>
      </c>
      <c r="AU190" s="212" t="s">
        <v>81</v>
      </c>
      <c r="AY190" s="18" t="s">
        <v>133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8" t="s">
        <v>79</v>
      </c>
      <c r="BK190" s="213">
        <f>ROUND(I190*H190,2)</f>
        <v>0</v>
      </c>
      <c r="BL190" s="18" t="s">
        <v>140</v>
      </c>
      <c r="BM190" s="212" t="s">
        <v>217</v>
      </c>
    </row>
    <row r="191" s="2" customFormat="1">
      <c r="A191" s="39"/>
      <c r="B191" s="40"/>
      <c r="C191" s="41"/>
      <c r="D191" s="214" t="s">
        <v>142</v>
      </c>
      <c r="E191" s="41"/>
      <c r="F191" s="215" t="s">
        <v>218</v>
      </c>
      <c r="G191" s="41"/>
      <c r="H191" s="41"/>
      <c r="I191" s="216"/>
      <c r="J191" s="41"/>
      <c r="K191" s="41"/>
      <c r="L191" s="45"/>
      <c r="M191" s="217"/>
      <c r="N191" s="218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142</v>
      </c>
      <c r="AU191" s="18" t="s">
        <v>81</v>
      </c>
    </row>
    <row r="192" s="15" customFormat="1">
      <c r="A192" s="15"/>
      <c r="B192" s="242"/>
      <c r="C192" s="243"/>
      <c r="D192" s="221" t="s">
        <v>144</v>
      </c>
      <c r="E192" s="244" t="s">
        <v>19</v>
      </c>
      <c r="F192" s="245" t="s">
        <v>161</v>
      </c>
      <c r="G192" s="243"/>
      <c r="H192" s="244" t="s">
        <v>19</v>
      </c>
      <c r="I192" s="246"/>
      <c r="J192" s="243"/>
      <c r="K192" s="243"/>
      <c r="L192" s="247"/>
      <c r="M192" s="248"/>
      <c r="N192" s="249"/>
      <c r="O192" s="249"/>
      <c r="P192" s="249"/>
      <c r="Q192" s="249"/>
      <c r="R192" s="249"/>
      <c r="S192" s="249"/>
      <c r="T192" s="25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1" t="s">
        <v>144</v>
      </c>
      <c r="AU192" s="251" t="s">
        <v>81</v>
      </c>
      <c r="AV192" s="15" t="s">
        <v>79</v>
      </c>
      <c r="AW192" s="15" t="s">
        <v>33</v>
      </c>
      <c r="AX192" s="15" t="s">
        <v>72</v>
      </c>
      <c r="AY192" s="251" t="s">
        <v>133</v>
      </c>
    </row>
    <row r="193" s="13" customFormat="1">
      <c r="A193" s="13"/>
      <c r="B193" s="219"/>
      <c r="C193" s="220"/>
      <c r="D193" s="221" t="s">
        <v>144</v>
      </c>
      <c r="E193" s="222" t="s">
        <v>19</v>
      </c>
      <c r="F193" s="223" t="s">
        <v>162</v>
      </c>
      <c r="G193" s="220"/>
      <c r="H193" s="224">
        <v>35.369999999999997</v>
      </c>
      <c r="I193" s="225"/>
      <c r="J193" s="220"/>
      <c r="K193" s="220"/>
      <c r="L193" s="226"/>
      <c r="M193" s="227"/>
      <c r="N193" s="228"/>
      <c r="O193" s="228"/>
      <c r="P193" s="228"/>
      <c r="Q193" s="228"/>
      <c r="R193" s="228"/>
      <c r="S193" s="228"/>
      <c r="T193" s="22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0" t="s">
        <v>144</v>
      </c>
      <c r="AU193" s="230" t="s">
        <v>81</v>
      </c>
      <c r="AV193" s="13" t="s">
        <v>81</v>
      </c>
      <c r="AW193" s="13" t="s">
        <v>33</v>
      </c>
      <c r="AX193" s="13" t="s">
        <v>72</v>
      </c>
      <c r="AY193" s="230" t="s">
        <v>133</v>
      </c>
    </row>
    <row r="194" s="13" customFormat="1">
      <c r="A194" s="13"/>
      <c r="B194" s="219"/>
      <c r="C194" s="220"/>
      <c r="D194" s="221" t="s">
        <v>144</v>
      </c>
      <c r="E194" s="222" t="s">
        <v>19</v>
      </c>
      <c r="F194" s="223" t="s">
        <v>163</v>
      </c>
      <c r="G194" s="220"/>
      <c r="H194" s="224">
        <v>44.999000000000002</v>
      </c>
      <c r="I194" s="225"/>
      <c r="J194" s="220"/>
      <c r="K194" s="220"/>
      <c r="L194" s="226"/>
      <c r="M194" s="227"/>
      <c r="N194" s="228"/>
      <c r="O194" s="228"/>
      <c r="P194" s="228"/>
      <c r="Q194" s="228"/>
      <c r="R194" s="228"/>
      <c r="S194" s="228"/>
      <c r="T194" s="22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0" t="s">
        <v>144</v>
      </c>
      <c r="AU194" s="230" t="s">
        <v>81</v>
      </c>
      <c r="AV194" s="13" t="s">
        <v>81</v>
      </c>
      <c r="AW194" s="13" t="s">
        <v>33</v>
      </c>
      <c r="AX194" s="13" t="s">
        <v>72</v>
      </c>
      <c r="AY194" s="230" t="s">
        <v>133</v>
      </c>
    </row>
    <row r="195" s="13" customFormat="1">
      <c r="A195" s="13"/>
      <c r="B195" s="219"/>
      <c r="C195" s="220"/>
      <c r="D195" s="221" t="s">
        <v>144</v>
      </c>
      <c r="E195" s="222" t="s">
        <v>19</v>
      </c>
      <c r="F195" s="223" t="s">
        <v>164</v>
      </c>
      <c r="G195" s="220"/>
      <c r="H195" s="224">
        <v>32.975999999999999</v>
      </c>
      <c r="I195" s="225"/>
      <c r="J195" s="220"/>
      <c r="K195" s="220"/>
      <c r="L195" s="226"/>
      <c r="M195" s="227"/>
      <c r="N195" s="228"/>
      <c r="O195" s="228"/>
      <c r="P195" s="228"/>
      <c r="Q195" s="228"/>
      <c r="R195" s="228"/>
      <c r="S195" s="228"/>
      <c r="T195" s="22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0" t="s">
        <v>144</v>
      </c>
      <c r="AU195" s="230" t="s">
        <v>81</v>
      </c>
      <c r="AV195" s="13" t="s">
        <v>81</v>
      </c>
      <c r="AW195" s="13" t="s">
        <v>33</v>
      </c>
      <c r="AX195" s="13" t="s">
        <v>72</v>
      </c>
      <c r="AY195" s="230" t="s">
        <v>133</v>
      </c>
    </row>
    <row r="196" s="13" customFormat="1">
      <c r="A196" s="13"/>
      <c r="B196" s="219"/>
      <c r="C196" s="220"/>
      <c r="D196" s="221" t="s">
        <v>144</v>
      </c>
      <c r="E196" s="222" t="s">
        <v>19</v>
      </c>
      <c r="F196" s="223" t="s">
        <v>165</v>
      </c>
      <c r="G196" s="220"/>
      <c r="H196" s="224">
        <v>33.216000000000001</v>
      </c>
      <c r="I196" s="225"/>
      <c r="J196" s="220"/>
      <c r="K196" s="220"/>
      <c r="L196" s="226"/>
      <c r="M196" s="227"/>
      <c r="N196" s="228"/>
      <c r="O196" s="228"/>
      <c r="P196" s="228"/>
      <c r="Q196" s="228"/>
      <c r="R196" s="228"/>
      <c r="S196" s="228"/>
      <c r="T196" s="22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0" t="s">
        <v>144</v>
      </c>
      <c r="AU196" s="230" t="s">
        <v>81</v>
      </c>
      <c r="AV196" s="13" t="s">
        <v>81</v>
      </c>
      <c r="AW196" s="13" t="s">
        <v>33</v>
      </c>
      <c r="AX196" s="13" t="s">
        <v>72</v>
      </c>
      <c r="AY196" s="230" t="s">
        <v>133</v>
      </c>
    </row>
    <row r="197" s="15" customFormat="1">
      <c r="A197" s="15"/>
      <c r="B197" s="242"/>
      <c r="C197" s="243"/>
      <c r="D197" s="221" t="s">
        <v>144</v>
      </c>
      <c r="E197" s="244" t="s">
        <v>19</v>
      </c>
      <c r="F197" s="245" t="s">
        <v>166</v>
      </c>
      <c r="G197" s="243"/>
      <c r="H197" s="244" t="s">
        <v>19</v>
      </c>
      <c r="I197" s="246"/>
      <c r="J197" s="243"/>
      <c r="K197" s="243"/>
      <c r="L197" s="247"/>
      <c r="M197" s="248"/>
      <c r="N197" s="249"/>
      <c r="O197" s="249"/>
      <c r="P197" s="249"/>
      <c r="Q197" s="249"/>
      <c r="R197" s="249"/>
      <c r="S197" s="249"/>
      <c r="T197" s="25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1" t="s">
        <v>144</v>
      </c>
      <c r="AU197" s="251" t="s">
        <v>81</v>
      </c>
      <c r="AV197" s="15" t="s">
        <v>79</v>
      </c>
      <c r="AW197" s="15" t="s">
        <v>33</v>
      </c>
      <c r="AX197" s="15" t="s">
        <v>72</v>
      </c>
      <c r="AY197" s="251" t="s">
        <v>133</v>
      </c>
    </row>
    <row r="198" s="13" customFormat="1">
      <c r="A198" s="13"/>
      <c r="B198" s="219"/>
      <c r="C198" s="220"/>
      <c r="D198" s="221" t="s">
        <v>144</v>
      </c>
      <c r="E198" s="222" t="s">
        <v>19</v>
      </c>
      <c r="F198" s="223" t="s">
        <v>167</v>
      </c>
      <c r="G198" s="220"/>
      <c r="H198" s="224">
        <v>145.46899999999999</v>
      </c>
      <c r="I198" s="225"/>
      <c r="J198" s="220"/>
      <c r="K198" s="220"/>
      <c r="L198" s="226"/>
      <c r="M198" s="227"/>
      <c r="N198" s="228"/>
      <c r="O198" s="228"/>
      <c r="P198" s="228"/>
      <c r="Q198" s="228"/>
      <c r="R198" s="228"/>
      <c r="S198" s="228"/>
      <c r="T198" s="22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0" t="s">
        <v>144</v>
      </c>
      <c r="AU198" s="230" t="s">
        <v>81</v>
      </c>
      <c r="AV198" s="13" t="s">
        <v>81</v>
      </c>
      <c r="AW198" s="13" t="s">
        <v>33</v>
      </c>
      <c r="AX198" s="13" t="s">
        <v>72</v>
      </c>
      <c r="AY198" s="230" t="s">
        <v>133</v>
      </c>
    </row>
    <row r="199" s="13" customFormat="1">
      <c r="A199" s="13"/>
      <c r="B199" s="219"/>
      <c r="C199" s="220"/>
      <c r="D199" s="221" t="s">
        <v>144</v>
      </c>
      <c r="E199" s="222" t="s">
        <v>19</v>
      </c>
      <c r="F199" s="223" t="s">
        <v>168</v>
      </c>
      <c r="G199" s="220"/>
      <c r="H199" s="224">
        <v>62.993000000000002</v>
      </c>
      <c r="I199" s="225"/>
      <c r="J199" s="220"/>
      <c r="K199" s="220"/>
      <c r="L199" s="226"/>
      <c r="M199" s="227"/>
      <c r="N199" s="228"/>
      <c r="O199" s="228"/>
      <c r="P199" s="228"/>
      <c r="Q199" s="228"/>
      <c r="R199" s="228"/>
      <c r="S199" s="228"/>
      <c r="T199" s="22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0" t="s">
        <v>144</v>
      </c>
      <c r="AU199" s="230" t="s">
        <v>81</v>
      </c>
      <c r="AV199" s="13" t="s">
        <v>81</v>
      </c>
      <c r="AW199" s="13" t="s">
        <v>33</v>
      </c>
      <c r="AX199" s="13" t="s">
        <v>72</v>
      </c>
      <c r="AY199" s="230" t="s">
        <v>133</v>
      </c>
    </row>
    <row r="200" s="13" customFormat="1">
      <c r="A200" s="13"/>
      <c r="B200" s="219"/>
      <c r="C200" s="220"/>
      <c r="D200" s="221" t="s">
        <v>144</v>
      </c>
      <c r="E200" s="222" t="s">
        <v>19</v>
      </c>
      <c r="F200" s="223" t="s">
        <v>169</v>
      </c>
      <c r="G200" s="220"/>
      <c r="H200" s="224">
        <v>26.640000000000001</v>
      </c>
      <c r="I200" s="225"/>
      <c r="J200" s="220"/>
      <c r="K200" s="220"/>
      <c r="L200" s="226"/>
      <c r="M200" s="227"/>
      <c r="N200" s="228"/>
      <c r="O200" s="228"/>
      <c r="P200" s="228"/>
      <c r="Q200" s="228"/>
      <c r="R200" s="228"/>
      <c r="S200" s="228"/>
      <c r="T200" s="22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0" t="s">
        <v>144</v>
      </c>
      <c r="AU200" s="230" t="s">
        <v>81</v>
      </c>
      <c r="AV200" s="13" t="s">
        <v>81</v>
      </c>
      <c r="AW200" s="13" t="s">
        <v>33</v>
      </c>
      <c r="AX200" s="13" t="s">
        <v>72</v>
      </c>
      <c r="AY200" s="230" t="s">
        <v>133</v>
      </c>
    </row>
    <row r="201" s="13" customFormat="1">
      <c r="A201" s="13"/>
      <c r="B201" s="219"/>
      <c r="C201" s="220"/>
      <c r="D201" s="221" t="s">
        <v>144</v>
      </c>
      <c r="E201" s="222" t="s">
        <v>19</v>
      </c>
      <c r="F201" s="223" t="s">
        <v>170</v>
      </c>
      <c r="G201" s="220"/>
      <c r="H201" s="224">
        <v>123.482</v>
      </c>
      <c r="I201" s="225"/>
      <c r="J201" s="220"/>
      <c r="K201" s="220"/>
      <c r="L201" s="226"/>
      <c r="M201" s="227"/>
      <c r="N201" s="228"/>
      <c r="O201" s="228"/>
      <c r="P201" s="228"/>
      <c r="Q201" s="228"/>
      <c r="R201" s="228"/>
      <c r="S201" s="228"/>
      <c r="T201" s="22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0" t="s">
        <v>144</v>
      </c>
      <c r="AU201" s="230" t="s">
        <v>81</v>
      </c>
      <c r="AV201" s="13" t="s">
        <v>81</v>
      </c>
      <c r="AW201" s="13" t="s">
        <v>33</v>
      </c>
      <c r="AX201" s="13" t="s">
        <v>72</v>
      </c>
      <c r="AY201" s="230" t="s">
        <v>133</v>
      </c>
    </row>
    <row r="202" s="13" customFormat="1">
      <c r="A202" s="13"/>
      <c r="B202" s="219"/>
      <c r="C202" s="220"/>
      <c r="D202" s="221" t="s">
        <v>144</v>
      </c>
      <c r="E202" s="222" t="s">
        <v>19</v>
      </c>
      <c r="F202" s="223" t="s">
        <v>171</v>
      </c>
      <c r="G202" s="220"/>
      <c r="H202" s="224">
        <v>45.290999999999997</v>
      </c>
      <c r="I202" s="225"/>
      <c r="J202" s="220"/>
      <c r="K202" s="220"/>
      <c r="L202" s="226"/>
      <c r="M202" s="227"/>
      <c r="N202" s="228"/>
      <c r="O202" s="228"/>
      <c r="P202" s="228"/>
      <c r="Q202" s="228"/>
      <c r="R202" s="228"/>
      <c r="S202" s="228"/>
      <c r="T202" s="22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0" t="s">
        <v>144</v>
      </c>
      <c r="AU202" s="230" t="s">
        <v>81</v>
      </c>
      <c r="AV202" s="13" t="s">
        <v>81</v>
      </c>
      <c r="AW202" s="13" t="s">
        <v>33</v>
      </c>
      <c r="AX202" s="13" t="s">
        <v>72</v>
      </c>
      <c r="AY202" s="230" t="s">
        <v>133</v>
      </c>
    </row>
    <row r="203" s="14" customFormat="1">
      <c r="A203" s="14"/>
      <c r="B203" s="231"/>
      <c r="C203" s="232"/>
      <c r="D203" s="221" t="s">
        <v>144</v>
      </c>
      <c r="E203" s="233" t="s">
        <v>19</v>
      </c>
      <c r="F203" s="234" t="s">
        <v>146</v>
      </c>
      <c r="G203" s="232"/>
      <c r="H203" s="235">
        <v>550.43600000000004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1" t="s">
        <v>144</v>
      </c>
      <c r="AU203" s="241" t="s">
        <v>81</v>
      </c>
      <c r="AV203" s="14" t="s">
        <v>140</v>
      </c>
      <c r="AW203" s="14" t="s">
        <v>33</v>
      </c>
      <c r="AX203" s="14" t="s">
        <v>79</v>
      </c>
      <c r="AY203" s="241" t="s">
        <v>133</v>
      </c>
    </row>
    <row r="204" s="12" customFormat="1" ht="22.8" customHeight="1">
      <c r="A204" s="12"/>
      <c r="B204" s="185"/>
      <c r="C204" s="186"/>
      <c r="D204" s="187" t="s">
        <v>71</v>
      </c>
      <c r="E204" s="199" t="s">
        <v>219</v>
      </c>
      <c r="F204" s="199" t="s">
        <v>220</v>
      </c>
      <c r="G204" s="186"/>
      <c r="H204" s="186"/>
      <c r="I204" s="189"/>
      <c r="J204" s="200">
        <f>BK204</f>
        <v>0</v>
      </c>
      <c r="K204" s="186"/>
      <c r="L204" s="191"/>
      <c r="M204" s="192"/>
      <c r="N204" s="193"/>
      <c r="O204" s="193"/>
      <c r="P204" s="194">
        <f>SUM(P205:P221)</f>
        <v>0</v>
      </c>
      <c r="Q204" s="193"/>
      <c r="R204" s="194">
        <f>SUM(R205:R221)</f>
        <v>0</v>
      </c>
      <c r="S204" s="193"/>
      <c r="T204" s="195">
        <f>SUM(T205:T221)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6" t="s">
        <v>79</v>
      </c>
      <c r="AT204" s="197" t="s">
        <v>71</v>
      </c>
      <c r="AU204" s="197" t="s">
        <v>79</v>
      </c>
      <c r="AY204" s="196" t="s">
        <v>133</v>
      </c>
      <c r="BK204" s="198">
        <f>SUM(BK205:BK221)</f>
        <v>0</v>
      </c>
    </row>
    <row r="205" s="2" customFormat="1" ht="24.15" customHeight="1">
      <c r="A205" s="39"/>
      <c r="B205" s="40"/>
      <c r="C205" s="201" t="s">
        <v>221</v>
      </c>
      <c r="D205" s="201" t="s">
        <v>135</v>
      </c>
      <c r="E205" s="202" t="s">
        <v>222</v>
      </c>
      <c r="F205" s="203" t="s">
        <v>223</v>
      </c>
      <c r="G205" s="204" t="s">
        <v>224</v>
      </c>
      <c r="H205" s="205">
        <v>258.72399999999999</v>
      </c>
      <c r="I205" s="206"/>
      <c r="J205" s="207">
        <f>ROUND(I205*H205,2)</f>
        <v>0</v>
      </c>
      <c r="K205" s="203" t="s">
        <v>139</v>
      </c>
      <c r="L205" s="45"/>
      <c r="M205" s="208" t="s">
        <v>19</v>
      </c>
      <c r="N205" s="209" t="s">
        <v>43</v>
      </c>
      <c r="O205" s="85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2" t="s">
        <v>140</v>
      </c>
      <c r="AT205" s="212" t="s">
        <v>135</v>
      </c>
      <c r="AU205" s="212" t="s">
        <v>81</v>
      </c>
      <c r="AY205" s="18" t="s">
        <v>133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8" t="s">
        <v>79</v>
      </c>
      <c r="BK205" s="213">
        <f>ROUND(I205*H205,2)</f>
        <v>0</v>
      </c>
      <c r="BL205" s="18" t="s">
        <v>140</v>
      </c>
      <c r="BM205" s="212" t="s">
        <v>225</v>
      </c>
    </row>
    <row r="206" s="2" customFormat="1">
      <c r="A206" s="39"/>
      <c r="B206" s="40"/>
      <c r="C206" s="41"/>
      <c r="D206" s="214" t="s">
        <v>142</v>
      </c>
      <c r="E206" s="41"/>
      <c r="F206" s="215" t="s">
        <v>226</v>
      </c>
      <c r="G206" s="41"/>
      <c r="H206" s="41"/>
      <c r="I206" s="216"/>
      <c r="J206" s="41"/>
      <c r="K206" s="41"/>
      <c r="L206" s="45"/>
      <c r="M206" s="217"/>
      <c r="N206" s="218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142</v>
      </c>
      <c r="AU206" s="18" t="s">
        <v>81</v>
      </c>
    </row>
    <row r="207" s="2" customFormat="1" ht="33" customHeight="1">
      <c r="A207" s="39"/>
      <c r="B207" s="40"/>
      <c r="C207" s="201" t="s">
        <v>227</v>
      </c>
      <c r="D207" s="201" t="s">
        <v>135</v>
      </c>
      <c r="E207" s="202" t="s">
        <v>228</v>
      </c>
      <c r="F207" s="203" t="s">
        <v>229</v>
      </c>
      <c r="G207" s="204" t="s">
        <v>224</v>
      </c>
      <c r="H207" s="205">
        <v>258.72399999999999</v>
      </c>
      <c r="I207" s="206"/>
      <c r="J207" s="207">
        <f>ROUND(I207*H207,2)</f>
        <v>0</v>
      </c>
      <c r="K207" s="203" t="s">
        <v>139</v>
      </c>
      <c r="L207" s="45"/>
      <c r="M207" s="208" t="s">
        <v>19</v>
      </c>
      <c r="N207" s="209" t="s">
        <v>43</v>
      </c>
      <c r="O207" s="85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2" t="s">
        <v>140</v>
      </c>
      <c r="AT207" s="212" t="s">
        <v>135</v>
      </c>
      <c r="AU207" s="212" t="s">
        <v>81</v>
      </c>
      <c r="AY207" s="18" t="s">
        <v>133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8" t="s">
        <v>79</v>
      </c>
      <c r="BK207" s="213">
        <f>ROUND(I207*H207,2)</f>
        <v>0</v>
      </c>
      <c r="BL207" s="18" t="s">
        <v>140</v>
      </c>
      <c r="BM207" s="212" t="s">
        <v>230</v>
      </c>
    </row>
    <row r="208" s="2" customFormat="1">
      <c r="A208" s="39"/>
      <c r="B208" s="40"/>
      <c r="C208" s="41"/>
      <c r="D208" s="214" t="s">
        <v>142</v>
      </c>
      <c r="E208" s="41"/>
      <c r="F208" s="215" t="s">
        <v>231</v>
      </c>
      <c r="G208" s="41"/>
      <c r="H208" s="41"/>
      <c r="I208" s="216"/>
      <c r="J208" s="41"/>
      <c r="K208" s="41"/>
      <c r="L208" s="45"/>
      <c r="M208" s="217"/>
      <c r="N208" s="218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142</v>
      </c>
      <c r="AU208" s="18" t="s">
        <v>81</v>
      </c>
    </row>
    <row r="209" s="2" customFormat="1" ht="21.75" customHeight="1">
      <c r="A209" s="39"/>
      <c r="B209" s="40"/>
      <c r="C209" s="201" t="s">
        <v>232</v>
      </c>
      <c r="D209" s="201" t="s">
        <v>135</v>
      </c>
      <c r="E209" s="202" t="s">
        <v>233</v>
      </c>
      <c r="F209" s="203" t="s">
        <v>234</v>
      </c>
      <c r="G209" s="204" t="s">
        <v>224</v>
      </c>
      <c r="H209" s="205">
        <v>258.72399999999999</v>
      </c>
      <c r="I209" s="206"/>
      <c r="J209" s="207">
        <f>ROUND(I209*H209,2)</f>
        <v>0</v>
      </c>
      <c r="K209" s="203" t="s">
        <v>139</v>
      </c>
      <c r="L209" s="45"/>
      <c r="M209" s="208" t="s">
        <v>19</v>
      </c>
      <c r="N209" s="209" t="s">
        <v>43</v>
      </c>
      <c r="O209" s="85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2" t="s">
        <v>140</v>
      </c>
      <c r="AT209" s="212" t="s">
        <v>135</v>
      </c>
      <c r="AU209" s="212" t="s">
        <v>81</v>
      </c>
      <c r="AY209" s="18" t="s">
        <v>133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8" t="s">
        <v>79</v>
      </c>
      <c r="BK209" s="213">
        <f>ROUND(I209*H209,2)</f>
        <v>0</v>
      </c>
      <c r="BL209" s="18" t="s">
        <v>140</v>
      </c>
      <c r="BM209" s="212" t="s">
        <v>235</v>
      </c>
    </row>
    <row r="210" s="2" customFormat="1">
      <c r="A210" s="39"/>
      <c r="B210" s="40"/>
      <c r="C210" s="41"/>
      <c r="D210" s="214" t="s">
        <v>142</v>
      </c>
      <c r="E210" s="41"/>
      <c r="F210" s="215" t="s">
        <v>236</v>
      </c>
      <c r="G210" s="41"/>
      <c r="H210" s="41"/>
      <c r="I210" s="216"/>
      <c r="J210" s="41"/>
      <c r="K210" s="41"/>
      <c r="L210" s="45"/>
      <c r="M210" s="217"/>
      <c r="N210" s="218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142</v>
      </c>
      <c r="AU210" s="18" t="s">
        <v>81</v>
      </c>
    </row>
    <row r="211" s="2" customFormat="1" ht="24.15" customHeight="1">
      <c r="A211" s="39"/>
      <c r="B211" s="40"/>
      <c r="C211" s="201" t="s">
        <v>237</v>
      </c>
      <c r="D211" s="201" t="s">
        <v>135</v>
      </c>
      <c r="E211" s="202" t="s">
        <v>238</v>
      </c>
      <c r="F211" s="203" t="s">
        <v>239</v>
      </c>
      <c r="G211" s="204" t="s">
        <v>224</v>
      </c>
      <c r="H211" s="205">
        <v>4915.7560000000003</v>
      </c>
      <c r="I211" s="206"/>
      <c r="J211" s="207">
        <f>ROUND(I211*H211,2)</f>
        <v>0</v>
      </c>
      <c r="K211" s="203" t="s">
        <v>139</v>
      </c>
      <c r="L211" s="45"/>
      <c r="M211" s="208" t="s">
        <v>19</v>
      </c>
      <c r="N211" s="209" t="s">
        <v>43</v>
      </c>
      <c r="O211" s="85"/>
      <c r="P211" s="210">
        <f>O211*H211</f>
        <v>0</v>
      </c>
      <c r="Q211" s="210">
        <v>0</v>
      </c>
      <c r="R211" s="210">
        <f>Q211*H211</f>
        <v>0</v>
      </c>
      <c r="S211" s="210">
        <v>0</v>
      </c>
      <c r="T211" s="21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2" t="s">
        <v>140</v>
      </c>
      <c r="AT211" s="212" t="s">
        <v>135</v>
      </c>
      <c r="AU211" s="212" t="s">
        <v>81</v>
      </c>
      <c r="AY211" s="18" t="s">
        <v>133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8" t="s">
        <v>79</v>
      </c>
      <c r="BK211" s="213">
        <f>ROUND(I211*H211,2)</f>
        <v>0</v>
      </c>
      <c r="BL211" s="18" t="s">
        <v>140</v>
      </c>
      <c r="BM211" s="212" t="s">
        <v>240</v>
      </c>
    </row>
    <row r="212" s="2" customFormat="1">
      <c r="A212" s="39"/>
      <c r="B212" s="40"/>
      <c r="C212" s="41"/>
      <c r="D212" s="214" t="s">
        <v>142</v>
      </c>
      <c r="E212" s="41"/>
      <c r="F212" s="215" t="s">
        <v>241</v>
      </c>
      <c r="G212" s="41"/>
      <c r="H212" s="41"/>
      <c r="I212" s="216"/>
      <c r="J212" s="41"/>
      <c r="K212" s="41"/>
      <c r="L212" s="45"/>
      <c r="M212" s="217"/>
      <c r="N212" s="218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142</v>
      </c>
      <c r="AU212" s="18" t="s">
        <v>81</v>
      </c>
    </row>
    <row r="213" s="13" customFormat="1">
      <c r="A213" s="13"/>
      <c r="B213" s="219"/>
      <c r="C213" s="220"/>
      <c r="D213" s="221" t="s">
        <v>144</v>
      </c>
      <c r="E213" s="220"/>
      <c r="F213" s="223" t="s">
        <v>242</v>
      </c>
      <c r="G213" s="220"/>
      <c r="H213" s="224">
        <v>4915.7560000000003</v>
      </c>
      <c r="I213" s="225"/>
      <c r="J213" s="220"/>
      <c r="K213" s="220"/>
      <c r="L213" s="226"/>
      <c r="M213" s="227"/>
      <c r="N213" s="228"/>
      <c r="O213" s="228"/>
      <c r="P213" s="228"/>
      <c r="Q213" s="228"/>
      <c r="R213" s="228"/>
      <c r="S213" s="228"/>
      <c r="T213" s="22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0" t="s">
        <v>144</v>
      </c>
      <c r="AU213" s="230" t="s">
        <v>81</v>
      </c>
      <c r="AV213" s="13" t="s">
        <v>81</v>
      </c>
      <c r="AW213" s="13" t="s">
        <v>4</v>
      </c>
      <c r="AX213" s="13" t="s">
        <v>79</v>
      </c>
      <c r="AY213" s="230" t="s">
        <v>133</v>
      </c>
    </row>
    <row r="214" s="2" customFormat="1" ht="24.15" customHeight="1">
      <c r="A214" s="39"/>
      <c r="B214" s="40"/>
      <c r="C214" s="201" t="s">
        <v>243</v>
      </c>
      <c r="D214" s="201" t="s">
        <v>135</v>
      </c>
      <c r="E214" s="202" t="s">
        <v>244</v>
      </c>
      <c r="F214" s="203" t="s">
        <v>245</v>
      </c>
      <c r="G214" s="204" t="s">
        <v>224</v>
      </c>
      <c r="H214" s="205">
        <v>225.66</v>
      </c>
      <c r="I214" s="206"/>
      <c r="J214" s="207">
        <f>ROUND(I214*H214,2)</f>
        <v>0</v>
      </c>
      <c r="K214" s="203" t="s">
        <v>139</v>
      </c>
      <c r="L214" s="45"/>
      <c r="M214" s="208" t="s">
        <v>19</v>
      </c>
      <c r="N214" s="209" t="s">
        <v>43</v>
      </c>
      <c r="O214" s="85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2" t="s">
        <v>140</v>
      </c>
      <c r="AT214" s="212" t="s">
        <v>135</v>
      </c>
      <c r="AU214" s="212" t="s">
        <v>81</v>
      </c>
      <c r="AY214" s="18" t="s">
        <v>133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8" t="s">
        <v>79</v>
      </c>
      <c r="BK214" s="213">
        <f>ROUND(I214*H214,2)</f>
        <v>0</v>
      </c>
      <c r="BL214" s="18" t="s">
        <v>140</v>
      </c>
      <c r="BM214" s="212" t="s">
        <v>246</v>
      </c>
    </row>
    <row r="215" s="2" customFormat="1">
      <c r="A215" s="39"/>
      <c r="B215" s="40"/>
      <c r="C215" s="41"/>
      <c r="D215" s="214" t="s">
        <v>142</v>
      </c>
      <c r="E215" s="41"/>
      <c r="F215" s="215" t="s">
        <v>247</v>
      </c>
      <c r="G215" s="41"/>
      <c r="H215" s="41"/>
      <c r="I215" s="216"/>
      <c r="J215" s="41"/>
      <c r="K215" s="41"/>
      <c r="L215" s="45"/>
      <c r="M215" s="217"/>
      <c r="N215" s="218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142</v>
      </c>
      <c r="AU215" s="18" t="s">
        <v>81</v>
      </c>
    </row>
    <row r="216" s="13" customFormat="1">
      <c r="A216" s="13"/>
      <c r="B216" s="219"/>
      <c r="C216" s="220"/>
      <c r="D216" s="221" t="s">
        <v>144</v>
      </c>
      <c r="E216" s="222" t="s">
        <v>19</v>
      </c>
      <c r="F216" s="223" t="s">
        <v>248</v>
      </c>
      <c r="G216" s="220"/>
      <c r="H216" s="224">
        <v>225.66</v>
      </c>
      <c r="I216" s="225"/>
      <c r="J216" s="220"/>
      <c r="K216" s="220"/>
      <c r="L216" s="226"/>
      <c r="M216" s="227"/>
      <c r="N216" s="228"/>
      <c r="O216" s="228"/>
      <c r="P216" s="228"/>
      <c r="Q216" s="228"/>
      <c r="R216" s="228"/>
      <c r="S216" s="228"/>
      <c r="T216" s="22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0" t="s">
        <v>144</v>
      </c>
      <c r="AU216" s="230" t="s">
        <v>81</v>
      </c>
      <c r="AV216" s="13" t="s">
        <v>81</v>
      </c>
      <c r="AW216" s="13" t="s">
        <v>33</v>
      </c>
      <c r="AX216" s="13" t="s">
        <v>72</v>
      </c>
      <c r="AY216" s="230" t="s">
        <v>133</v>
      </c>
    </row>
    <row r="217" s="14" customFormat="1">
      <c r="A217" s="14"/>
      <c r="B217" s="231"/>
      <c r="C217" s="232"/>
      <c r="D217" s="221" t="s">
        <v>144</v>
      </c>
      <c r="E217" s="233" t="s">
        <v>19</v>
      </c>
      <c r="F217" s="234" t="s">
        <v>146</v>
      </c>
      <c r="G217" s="232"/>
      <c r="H217" s="235">
        <v>225.66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1" t="s">
        <v>144</v>
      </c>
      <c r="AU217" s="241" t="s">
        <v>81</v>
      </c>
      <c r="AV217" s="14" t="s">
        <v>140</v>
      </c>
      <c r="AW217" s="14" t="s">
        <v>33</v>
      </c>
      <c r="AX217" s="14" t="s">
        <v>79</v>
      </c>
      <c r="AY217" s="241" t="s">
        <v>133</v>
      </c>
    </row>
    <row r="218" s="2" customFormat="1" ht="24.15" customHeight="1">
      <c r="A218" s="39"/>
      <c r="B218" s="40"/>
      <c r="C218" s="201" t="s">
        <v>8</v>
      </c>
      <c r="D218" s="201" t="s">
        <v>135</v>
      </c>
      <c r="E218" s="202" t="s">
        <v>249</v>
      </c>
      <c r="F218" s="203" t="s">
        <v>250</v>
      </c>
      <c r="G218" s="204" t="s">
        <v>224</v>
      </c>
      <c r="H218" s="205">
        <v>33.043999999999997</v>
      </c>
      <c r="I218" s="206"/>
      <c r="J218" s="207">
        <f>ROUND(I218*H218,2)</f>
        <v>0</v>
      </c>
      <c r="K218" s="203" t="s">
        <v>139</v>
      </c>
      <c r="L218" s="45"/>
      <c r="M218" s="208" t="s">
        <v>19</v>
      </c>
      <c r="N218" s="209" t="s">
        <v>43</v>
      </c>
      <c r="O218" s="85"/>
      <c r="P218" s="210">
        <f>O218*H218</f>
        <v>0</v>
      </c>
      <c r="Q218" s="210">
        <v>0</v>
      </c>
      <c r="R218" s="210">
        <f>Q218*H218</f>
        <v>0</v>
      </c>
      <c r="S218" s="210">
        <v>0</v>
      </c>
      <c r="T218" s="21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2" t="s">
        <v>140</v>
      </c>
      <c r="AT218" s="212" t="s">
        <v>135</v>
      </c>
      <c r="AU218" s="212" t="s">
        <v>81</v>
      </c>
      <c r="AY218" s="18" t="s">
        <v>133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18" t="s">
        <v>79</v>
      </c>
      <c r="BK218" s="213">
        <f>ROUND(I218*H218,2)</f>
        <v>0</v>
      </c>
      <c r="BL218" s="18" t="s">
        <v>140</v>
      </c>
      <c r="BM218" s="212" t="s">
        <v>251</v>
      </c>
    </row>
    <row r="219" s="2" customFormat="1">
      <c r="A219" s="39"/>
      <c r="B219" s="40"/>
      <c r="C219" s="41"/>
      <c r="D219" s="214" t="s">
        <v>142</v>
      </c>
      <c r="E219" s="41"/>
      <c r="F219" s="215" t="s">
        <v>252</v>
      </c>
      <c r="G219" s="41"/>
      <c r="H219" s="41"/>
      <c r="I219" s="216"/>
      <c r="J219" s="41"/>
      <c r="K219" s="41"/>
      <c r="L219" s="45"/>
      <c r="M219" s="217"/>
      <c r="N219" s="218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142</v>
      </c>
      <c r="AU219" s="18" t="s">
        <v>81</v>
      </c>
    </row>
    <row r="220" s="13" customFormat="1">
      <c r="A220" s="13"/>
      <c r="B220" s="219"/>
      <c r="C220" s="220"/>
      <c r="D220" s="221" t="s">
        <v>144</v>
      </c>
      <c r="E220" s="222" t="s">
        <v>19</v>
      </c>
      <c r="F220" s="223" t="s">
        <v>253</v>
      </c>
      <c r="G220" s="220"/>
      <c r="H220" s="224">
        <v>33.043999999999997</v>
      </c>
      <c r="I220" s="225"/>
      <c r="J220" s="220"/>
      <c r="K220" s="220"/>
      <c r="L220" s="226"/>
      <c r="M220" s="227"/>
      <c r="N220" s="228"/>
      <c r="O220" s="228"/>
      <c r="P220" s="228"/>
      <c r="Q220" s="228"/>
      <c r="R220" s="228"/>
      <c r="S220" s="228"/>
      <c r="T220" s="22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0" t="s">
        <v>144</v>
      </c>
      <c r="AU220" s="230" t="s">
        <v>81</v>
      </c>
      <c r="AV220" s="13" t="s">
        <v>81</v>
      </c>
      <c r="AW220" s="13" t="s">
        <v>33</v>
      </c>
      <c r="AX220" s="13" t="s">
        <v>72</v>
      </c>
      <c r="AY220" s="230" t="s">
        <v>133</v>
      </c>
    </row>
    <row r="221" s="14" customFormat="1">
      <c r="A221" s="14"/>
      <c r="B221" s="231"/>
      <c r="C221" s="232"/>
      <c r="D221" s="221" t="s">
        <v>144</v>
      </c>
      <c r="E221" s="233" t="s">
        <v>19</v>
      </c>
      <c r="F221" s="234" t="s">
        <v>146</v>
      </c>
      <c r="G221" s="232"/>
      <c r="H221" s="235">
        <v>33.043999999999997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1" t="s">
        <v>144</v>
      </c>
      <c r="AU221" s="241" t="s">
        <v>81</v>
      </c>
      <c r="AV221" s="14" t="s">
        <v>140</v>
      </c>
      <c r="AW221" s="14" t="s">
        <v>33</v>
      </c>
      <c r="AX221" s="14" t="s">
        <v>79</v>
      </c>
      <c r="AY221" s="241" t="s">
        <v>133</v>
      </c>
    </row>
    <row r="222" s="12" customFormat="1" ht="22.8" customHeight="1">
      <c r="A222" s="12"/>
      <c r="B222" s="185"/>
      <c r="C222" s="186"/>
      <c r="D222" s="187" t="s">
        <v>71</v>
      </c>
      <c r="E222" s="199" t="s">
        <v>254</v>
      </c>
      <c r="F222" s="199" t="s">
        <v>255</v>
      </c>
      <c r="G222" s="186"/>
      <c r="H222" s="186"/>
      <c r="I222" s="189"/>
      <c r="J222" s="200">
        <f>BK222</f>
        <v>0</v>
      </c>
      <c r="K222" s="186"/>
      <c r="L222" s="191"/>
      <c r="M222" s="192"/>
      <c r="N222" s="193"/>
      <c r="O222" s="193"/>
      <c r="P222" s="194">
        <f>SUM(P223:P224)</f>
        <v>0</v>
      </c>
      <c r="Q222" s="193"/>
      <c r="R222" s="194">
        <f>SUM(R223:R224)</f>
        <v>0</v>
      </c>
      <c r="S222" s="193"/>
      <c r="T222" s="195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6" t="s">
        <v>79</v>
      </c>
      <c r="AT222" s="197" t="s">
        <v>71</v>
      </c>
      <c r="AU222" s="197" t="s">
        <v>79</v>
      </c>
      <c r="AY222" s="196" t="s">
        <v>133</v>
      </c>
      <c r="BK222" s="198">
        <f>SUM(BK223:BK224)</f>
        <v>0</v>
      </c>
    </row>
    <row r="223" s="2" customFormat="1" ht="33" customHeight="1">
      <c r="A223" s="39"/>
      <c r="B223" s="40"/>
      <c r="C223" s="201" t="s">
        <v>256</v>
      </c>
      <c r="D223" s="201" t="s">
        <v>135</v>
      </c>
      <c r="E223" s="202" t="s">
        <v>257</v>
      </c>
      <c r="F223" s="203" t="s">
        <v>258</v>
      </c>
      <c r="G223" s="204" t="s">
        <v>224</v>
      </c>
      <c r="H223" s="205">
        <v>115.845</v>
      </c>
      <c r="I223" s="206"/>
      <c r="J223" s="207">
        <f>ROUND(I223*H223,2)</f>
        <v>0</v>
      </c>
      <c r="K223" s="203" t="s">
        <v>139</v>
      </c>
      <c r="L223" s="45"/>
      <c r="M223" s="208" t="s">
        <v>19</v>
      </c>
      <c r="N223" s="209" t="s">
        <v>43</v>
      </c>
      <c r="O223" s="85"/>
      <c r="P223" s="210">
        <f>O223*H223</f>
        <v>0</v>
      </c>
      <c r="Q223" s="210">
        <v>0</v>
      </c>
      <c r="R223" s="210">
        <f>Q223*H223</f>
        <v>0</v>
      </c>
      <c r="S223" s="210">
        <v>0</v>
      </c>
      <c r="T223" s="21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2" t="s">
        <v>140</v>
      </c>
      <c r="AT223" s="212" t="s">
        <v>135</v>
      </c>
      <c r="AU223" s="212" t="s">
        <v>81</v>
      </c>
      <c r="AY223" s="18" t="s">
        <v>133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8" t="s">
        <v>79</v>
      </c>
      <c r="BK223" s="213">
        <f>ROUND(I223*H223,2)</f>
        <v>0</v>
      </c>
      <c r="BL223" s="18" t="s">
        <v>140</v>
      </c>
      <c r="BM223" s="212" t="s">
        <v>259</v>
      </c>
    </row>
    <row r="224" s="2" customFormat="1">
      <c r="A224" s="39"/>
      <c r="B224" s="40"/>
      <c r="C224" s="41"/>
      <c r="D224" s="214" t="s">
        <v>142</v>
      </c>
      <c r="E224" s="41"/>
      <c r="F224" s="215" t="s">
        <v>260</v>
      </c>
      <c r="G224" s="41"/>
      <c r="H224" s="41"/>
      <c r="I224" s="216"/>
      <c r="J224" s="41"/>
      <c r="K224" s="41"/>
      <c r="L224" s="45"/>
      <c r="M224" s="217"/>
      <c r="N224" s="218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142</v>
      </c>
      <c r="AU224" s="18" t="s">
        <v>81</v>
      </c>
    </row>
    <row r="225" s="12" customFormat="1" ht="25.92" customHeight="1">
      <c r="A225" s="12"/>
      <c r="B225" s="185"/>
      <c r="C225" s="186"/>
      <c r="D225" s="187" t="s">
        <v>71</v>
      </c>
      <c r="E225" s="188" t="s">
        <v>261</v>
      </c>
      <c r="F225" s="188" t="s">
        <v>262</v>
      </c>
      <c r="G225" s="186"/>
      <c r="H225" s="186"/>
      <c r="I225" s="189"/>
      <c r="J225" s="190">
        <f>BK225</f>
        <v>0</v>
      </c>
      <c r="K225" s="186"/>
      <c r="L225" s="191"/>
      <c r="M225" s="192"/>
      <c r="N225" s="193"/>
      <c r="O225" s="193"/>
      <c r="P225" s="194">
        <f>P226+P243+P372+P488+P532+P545+P551+P556+P603+P679+P765+P850+P886</f>
        <v>0</v>
      </c>
      <c r="Q225" s="193"/>
      <c r="R225" s="194">
        <f>R226+R243+R372+R488+R532+R545+R551+R556+R603+R679+R765+R850+R886</f>
        <v>13.06640822</v>
      </c>
      <c r="S225" s="193"/>
      <c r="T225" s="195">
        <f>T226+T243+T372+T488+T532+T545+T551+T556+T603+T679+T765+T850+T886</f>
        <v>33.044080199999996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6" t="s">
        <v>81</v>
      </c>
      <c r="AT225" s="197" t="s">
        <v>71</v>
      </c>
      <c r="AU225" s="197" t="s">
        <v>72</v>
      </c>
      <c r="AY225" s="196" t="s">
        <v>133</v>
      </c>
      <c r="BK225" s="198">
        <f>BK226+BK243+BK372+BK488+BK532+BK545+BK551+BK556+BK603+BK679+BK765+BK850+BK886</f>
        <v>0</v>
      </c>
    </row>
    <row r="226" s="12" customFormat="1" ht="22.8" customHeight="1">
      <c r="A226" s="12"/>
      <c r="B226" s="185"/>
      <c r="C226" s="186"/>
      <c r="D226" s="187" t="s">
        <v>71</v>
      </c>
      <c r="E226" s="199" t="s">
        <v>263</v>
      </c>
      <c r="F226" s="199" t="s">
        <v>264</v>
      </c>
      <c r="G226" s="186"/>
      <c r="H226" s="186"/>
      <c r="I226" s="189"/>
      <c r="J226" s="200">
        <f>BK226</f>
        <v>0</v>
      </c>
      <c r="K226" s="186"/>
      <c r="L226" s="191"/>
      <c r="M226" s="192"/>
      <c r="N226" s="193"/>
      <c r="O226" s="193"/>
      <c r="P226" s="194">
        <f>SUM(P227:P242)</f>
        <v>0</v>
      </c>
      <c r="Q226" s="193"/>
      <c r="R226" s="194">
        <f>SUM(R227:R242)</f>
        <v>0</v>
      </c>
      <c r="S226" s="193"/>
      <c r="T226" s="195">
        <f>SUM(T227:T242)</f>
        <v>2.2017440000000001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96" t="s">
        <v>81</v>
      </c>
      <c r="AT226" s="197" t="s">
        <v>71</v>
      </c>
      <c r="AU226" s="197" t="s">
        <v>79</v>
      </c>
      <c r="AY226" s="196" t="s">
        <v>133</v>
      </c>
      <c r="BK226" s="198">
        <f>SUM(BK227:BK242)</f>
        <v>0</v>
      </c>
    </row>
    <row r="227" s="2" customFormat="1" ht="16.5" customHeight="1">
      <c r="A227" s="39"/>
      <c r="B227" s="40"/>
      <c r="C227" s="201" t="s">
        <v>265</v>
      </c>
      <c r="D227" s="201" t="s">
        <v>135</v>
      </c>
      <c r="E227" s="202" t="s">
        <v>266</v>
      </c>
      <c r="F227" s="203" t="s">
        <v>267</v>
      </c>
      <c r="G227" s="204" t="s">
        <v>150</v>
      </c>
      <c r="H227" s="205">
        <v>550.43600000000004</v>
      </c>
      <c r="I227" s="206"/>
      <c r="J227" s="207">
        <f>ROUND(I227*H227,2)</f>
        <v>0</v>
      </c>
      <c r="K227" s="203" t="s">
        <v>139</v>
      </c>
      <c r="L227" s="45"/>
      <c r="M227" s="208" t="s">
        <v>19</v>
      </c>
      <c r="N227" s="209" t="s">
        <v>43</v>
      </c>
      <c r="O227" s="85"/>
      <c r="P227" s="210">
        <f>O227*H227</f>
        <v>0</v>
      </c>
      <c r="Q227" s="210">
        <v>0</v>
      </c>
      <c r="R227" s="210">
        <f>Q227*H227</f>
        <v>0</v>
      </c>
      <c r="S227" s="210">
        <v>0.0040000000000000001</v>
      </c>
      <c r="T227" s="211">
        <f>S227*H227</f>
        <v>2.2017440000000001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2" t="s">
        <v>256</v>
      </c>
      <c r="AT227" s="212" t="s">
        <v>135</v>
      </c>
      <c r="AU227" s="212" t="s">
        <v>81</v>
      </c>
      <c r="AY227" s="18" t="s">
        <v>133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8" t="s">
        <v>79</v>
      </c>
      <c r="BK227" s="213">
        <f>ROUND(I227*H227,2)</f>
        <v>0</v>
      </c>
      <c r="BL227" s="18" t="s">
        <v>256</v>
      </c>
      <c r="BM227" s="212" t="s">
        <v>268</v>
      </c>
    </row>
    <row r="228" s="2" customFormat="1">
      <c r="A228" s="39"/>
      <c r="B228" s="40"/>
      <c r="C228" s="41"/>
      <c r="D228" s="214" t="s">
        <v>142</v>
      </c>
      <c r="E228" s="41"/>
      <c r="F228" s="215" t="s">
        <v>269</v>
      </c>
      <c r="G228" s="41"/>
      <c r="H228" s="41"/>
      <c r="I228" s="216"/>
      <c r="J228" s="41"/>
      <c r="K228" s="41"/>
      <c r="L228" s="45"/>
      <c r="M228" s="217"/>
      <c r="N228" s="218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142</v>
      </c>
      <c r="AU228" s="18" t="s">
        <v>81</v>
      </c>
    </row>
    <row r="229" s="15" customFormat="1">
      <c r="A229" s="15"/>
      <c r="B229" s="242"/>
      <c r="C229" s="243"/>
      <c r="D229" s="221" t="s">
        <v>144</v>
      </c>
      <c r="E229" s="244" t="s">
        <v>19</v>
      </c>
      <c r="F229" s="245" t="s">
        <v>161</v>
      </c>
      <c r="G229" s="243"/>
      <c r="H229" s="244" t="s">
        <v>19</v>
      </c>
      <c r="I229" s="246"/>
      <c r="J229" s="243"/>
      <c r="K229" s="243"/>
      <c r="L229" s="247"/>
      <c r="M229" s="248"/>
      <c r="N229" s="249"/>
      <c r="O229" s="249"/>
      <c r="P229" s="249"/>
      <c r="Q229" s="249"/>
      <c r="R229" s="249"/>
      <c r="S229" s="249"/>
      <c r="T229" s="25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1" t="s">
        <v>144</v>
      </c>
      <c r="AU229" s="251" t="s">
        <v>81</v>
      </c>
      <c r="AV229" s="15" t="s">
        <v>79</v>
      </c>
      <c r="AW229" s="15" t="s">
        <v>33</v>
      </c>
      <c r="AX229" s="15" t="s">
        <v>72</v>
      </c>
      <c r="AY229" s="251" t="s">
        <v>133</v>
      </c>
    </row>
    <row r="230" s="13" customFormat="1">
      <c r="A230" s="13"/>
      <c r="B230" s="219"/>
      <c r="C230" s="220"/>
      <c r="D230" s="221" t="s">
        <v>144</v>
      </c>
      <c r="E230" s="222" t="s">
        <v>19</v>
      </c>
      <c r="F230" s="223" t="s">
        <v>162</v>
      </c>
      <c r="G230" s="220"/>
      <c r="H230" s="224">
        <v>35.369999999999997</v>
      </c>
      <c r="I230" s="225"/>
      <c r="J230" s="220"/>
      <c r="K230" s="220"/>
      <c r="L230" s="226"/>
      <c r="M230" s="227"/>
      <c r="N230" s="228"/>
      <c r="O230" s="228"/>
      <c r="P230" s="228"/>
      <c r="Q230" s="228"/>
      <c r="R230" s="228"/>
      <c r="S230" s="228"/>
      <c r="T230" s="22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0" t="s">
        <v>144</v>
      </c>
      <c r="AU230" s="230" t="s">
        <v>81</v>
      </c>
      <c r="AV230" s="13" t="s">
        <v>81</v>
      </c>
      <c r="AW230" s="13" t="s">
        <v>33</v>
      </c>
      <c r="AX230" s="13" t="s">
        <v>72</v>
      </c>
      <c r="AY230" s="230" t="s">
        <v>133</v>
      </c>
    </row>
    <row r="231" s="13" customFormat="1">
      <c r="A231" s="13"/>
      <c r="B231" s="219"/>
      <c r="C231" s="220"/>
      <c r="D231" s="221" t="s">
        <v>144</v>
      </c>
      <c r="E231" s="222" t="s">
        <v>19</v>
      </c>
      <c r="F231" s="223" t="s">
        <v>163</v>
      </c>
      <c r="G231" s="220"/>
      <c r="H231" s="224">
        <v>44.999000000000002</v>
      </c>
      <c r="I231" s="225"/>
      <c r="J231" s="220"/>
      <c r="K231" s="220"/>
      <c r="L231" s="226"/>
      <c r="M231" s="227"/>
      <c r="N231" s="228"/>
      <c r="O231" s="228"/>
      <c r="P231" s="228"/>
      <c r="Q231" s="228"/>
      <c r="R231" s="228"/>
      <c r="S231" s="228"/>
      <c r="T231" s="22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0" t="s">
        <v>144</v>
      </c>
      <c r="AU231" s="230" t="s">
        <v>81</v>
      </c>
      <c r="AV231" s="13" t="s">
        <v>81</v>
      </c>
      <c r="AW231" s="13" t="s">
        <v>33</v>
      </c>
      <c r="AX231" s="13" t="s">
        <v>72</v>
      </c>
      <c r="AY231" s="230" t="s">
        <v>133</v>
      </c>
    </row>
    <row r="232" s="13" customFormat="1">
      <c r="A232" s="13"/>
      <c r="B232" s="219"/>
      <c r="C232" s="220"/>
      <c r="D232" s="221" t="s">
        <v>144</v>
      </c>
      <c r="E232" s="222" t="s">
        <v>19</v>
      </c>
      <c r="F232" s="223" t="s">
        <v>164</v>
      </c>
      <c r="G232" s="220"/>
      <c r="H232" s="224">
        <v>32.975999999999999</v>
      </c>
      <c r="I232" s="225"/>
      <c r="J232" s="220"/>
      <c r="K232" s="220"/>
      <c r="L232" s="226"/>
      <c r="M232" s="227"/>
      <c r="N232" s="228"/>
      <c r="O232" s="228"/>
      <c r="P232" s="228"/>
      <c r="Q232" s="228"/>
      <c r="R232" s="228"/>
      <c r="S232" s="228"/>
      <c r="T232" s="22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0" t="s">
        <v>144</v>
      </c>
      <c r="AU232" s="230" t="s">
        <v>81</v>
      </c>
      <c r="AV232" s="13" t="s">
        <v>81</v>
      </c>
      <c r="AW232" s="13" t="s">
        <v>33</v>
      </c>
      <c r="AX232" s="13" t="s">
        <v>72</v>
      </c>
      <c r="AY232" s="230" t="s">
        <v>133</v>
      </c>
    </row>
    <row r="233" s="13" customFormat="1">
      <c r="A233" s="13"/>
      <c r="B233" s="219"/>
      <c r="C233" s="220"/>
      <c r="D233" s="221" t="s">
        <v>144</v>
      </c>
      <c r="E233" s="222" t="s">
        <v>19</v>
      </c>
      <c r="F233" s="223" t="s">
        <v>165</v>
      </c>
      <c r="G233" s="220"/>
      <c r="H233" s="224">
        <v>33.216000000000001</v>
      </c>
      <c r="I233" s="225"/>
      <c r="J233" s="220"/>
      <c r="K233" s="220"/>
      <c r="L233" s="226"/>
      <c r="M233" s="227"/>
      <c r="N233" s="228"/>
      <c r="O233" s="228"/>
      <c r="P233" s="228"/>
      <c r="Q233" s="228"/>
      <c r="R233" s="228"/>
      <c r="S233" s="228"/>
      <c r="T233" s="22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0" t="s">
        <v>144</v>
      </c>
      <c r="AU233" s="230" t="s">
        <v>81</v>
      </c>
      <c r="AV233" s="13" t="s">
        <v>81</v>
      </c>
      <c r="AW233" s="13" t="s">
        <v>33</v>
      </c>
      <c r="AX233" s="13" t="s">
        <v>72</v>
      </c>
      <c r="AY233" s="230" t="s">
        <v>133</v>
      </c>
    </row>
    <row r="234" s="15" customFormat="1">
      <c r="A234" s="15"/>
      <c r="B234" s="242"/>
      <c r="C234" s="243"/>
      <c r="D234" s="221" t="s">
        <v>144</v>
      </c>
      <c r="E234" s="244" t="s">
        <v>19</v>
      </c>
      <c r="F234" s="245" t="s">
        <v>166</v>
      </c>
      <c r="G234" s="243"/>
      <c r="H234" s="244" t="s">
        <v>19</v>
      </c>
      <c r="I234" s="246"/>
      <c r="J234" s="243"/>
      <c r="K234" s="243"/>
      <c r="L234" s="247"/>
      <c r="M234" s="248"/>
      <c r="N234" s="249"/>
      <c r="O234" s="249"/>
      <c r="P234" s="249"/>
      <c r="Q234" s="249"/>
      <c r="R234" s="249"/>
      <c r="S234" s="249"/>
      <c r="T234" s="25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1" t="s">
        <v>144</v>
      </c>
      <c r="AU234" s="251" t="s">
        <v>81</v>
      </c>
      <c r="AV234" s="15" t="s">
        <v>79</v>
      </c>
      <c r="AW234" s="15" t="s">
        <v>33</v>
      </c>
      <c r="AX234" s="15" t="s">
        <v>72</v>
      </c>
      <c r="AY234" s="251" t="s">
        <v>133</v>
      </c>
    </row>
    <row r="235" s="13" customFormat="1">
      <c r="A235" s="13"/>
      <c r="B235" s="219"/>
      <c r="C235" s="220"/>
      <c r="D235" s="221" t="s">
        <v>144</v>
      </c>
      <c r="E235" s="222" t="s">
        <v>19</v>
      </c>
      <c r="F235" s="223" t="s">
        <v>167</v>
      </c>
      <c r="G235" s="220"/>
      <c r="H235" s="224">
        <v>145.46899999999999</v>
      </c>
      <c r="I235" s="225"/>
      <c r="J235" s="220"/>
      <c r="K235" s="220"/>
      <c r="L235" s="226"/>
      <c r="M235" s="227"/>
      <c r="N235" s="228"/>
      <c r="O235" s="228"/>
      <c r="P235" s="228"/>
      <c r="Q235" s="228"/>
      <c r="R235" s="228"/>
      <c r="S235" s="228"/>
      <c r="T235" s="22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0" t="s">
        <v>144</v>
      </c>
      <c r="AU235" s="230" t="s">
        <v>81</v>
      </c>
      <c r="AV235" s="13" t="s">
        <v>81</v>
      </c>
      <c r="AW235" s="13" t="s">
        <v>33</v>
      </c>
      <c r="AX235" s="13" t="s">
        <v>72</v>
      </c>
      <c r="AY235" s="230" t="s">
        <v>133</v>
      </c>
    </row>
    <row r="236" s="13" customFormat="1">
      <c r="A236" s="13"/>
      <c r="B236" s="219"/>
      <c r="C236" s="220"/>
      <c r="D236" s="221" t="s">
        <v>144</v>
      </c>
      <c r="E236" s="222" t="s">
        <v>19</v>
      </c>
      <c r="F236" s="223" t="s">
        <v>168</v>
      </c>
      <c r="G236" s="220"/>
      <c r="H236" s="224">
        <v>62.993000000000002</v>
      </c>
      <c r="I236" s="225"/>
      <c r="J236" s="220"/>
      <c r="K236" s="220"/>
      <c r="L236" s="226"/>
      <c r="M236" s="227"/>
      <c r="N236" s="228"/>
      <c r="O236" s="228"/>
      <c r="P236" s="228"/>
      <c r="Q236" s="228"/>
      <c r="R236" s="228"/>
      <c r="S236" s="228"/>
      <c r="T236" s="22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0" t="s">
        <v>144</v>
      </c>
      <c r="AU236" s="230" t="s">
        <v>81</v>
      </c>
      <c r="AV236" s="13" t="s">
        <v>81</v>
      </c>
      <c r="AW236" s="13" t="s">
        <v>33</v>
      </c>
      <c r="AX236" s="13" t="s">
        <v>72</v>
      </c>
      <c r="AY236" s="230" t="s">
        <v>133</v>
      </c>
    </row>
    <row r="237" s="13" customFormat="1">
      <c r="A237" s="13"/>
      <c r="B237" s="219"/>
      <c r="C237" s="220"/>
      <c r="D237" s="221" t="s">
        <v>144</v>
      </c>
      <c r="E237" s="222" t="s">
        <v>19</v>
      </c>
      <c r="F237" s="223" t="s">
        <v>169</v>
      </c>
      <c r="G237" s="220"/>
      <c r="H237" s="224">
        <v>26.640000000000001</v>
      </c>
      <c r="I237" s="225"/>
      <c r="J237" s="220"/>
      <c r="K237" s="220"/>
      <c r="L237" s="226"/>
      <c r="M237" s="227"/>
      <c r="N237" s="228"/>
      <c r="O237" s="228"/>
      <c r="P237" s="228"/>
      <c r="Q237" s="228"/>
      <c r="R237" s="228"/>
      <c r="S237" s="228"/>
      <c r="T237" s="22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0" t="s">
        <v>144</v>
      </c>
      <c r="AU237" s="230" t="s">
        <v>81</v>
      </c>
      <c r="AV237" s="13" t="s">
        <v>81</v>
      </c>
      <c r="AW237" s="13" t="s">
        <v>33</v>
      </c>
      <c r="AX237" s="13" t="s">
        <v>72</v>
      </c>
      <c r="AY237" s="230" t="s">
        <v>133</v>
      </c>
    </row>
    <row r="238" s="13" customFormat="1">
      <c r="A238" s="13"/>
      <c r="B238" s="219"/>
      <c r="C238" s="220"/>
      <c r="D238" s="221" t="s">
        <v>144</v>
      </c>
      <c r="E238" s="222" t="s">
        <v>19</v>
      </c>
      <c r="F238" s="223" t="s">
        <v>170</v>
      </c>
      <c r="G238" s="220"/>
      <c r="H238" s="224">
        <v>123.482</v>
      </c>
      <c r="I238" s="225"/>
      <c r="J238" s="220"/>
      <c r="K238" s="220"/>
      <c r="L238" s="226"/>
      <c r="M238" s="227"/>
      <c r="N238" s="228"/>
      <c r="O238" s="228"/>
      <c r="P238" s="228"/>
      <c r="Q238" s="228"/>
      <c r="R238" s="228"/>
      <c r="S238" s="228"/>
      <c r="T238" s="22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0" t="s">
        <v>144</v>
      </c>
      <c r="AU238" s="230" t="s">
        <v>81</v>
      </c>
      <c r="AV238" s="13" t="s">
        <v>81</v>
      </c>
      <c r="AW238" s="13" t="s">
        <v>33</v>
      </c>
      <c r="AX238" s="13" t="s">
        <v>72</v>
      </c>
      <c r="AY238" s="230" t="s">
        <v>133</v>
      </c>
    </row>
    <row r="239" s="13" customFormat="1">
      <c r="A239" s="13"/>
      <c r="B239" s="219"/>
      <c r="C239" s="220"/>
      <c r="D239" s="221" t="s">
        <v>144</v>
      </c>
      <c r="E239" s="222" t="s">
        <v>19</v>
      </c>
      <c r="F239" s="223" t="s">
        <v>171</v>
      </c>
      <c r="G239" s="220"/>
      <c r="H239" s="224">
        <v>45.290999999999997</v>
      </c>
      <c r="I239" s="225"/>
      <c r="J239" s="220"/>
      <c r="K239" s="220"/>
      <c r="L239" s="226"/>
      <c r="M239" s="227"/>
      <c r="N239" s="228"/>
      <c r="O239" s="228"/>
      <c r="P239" s="228"/>
      <c r="Q239" s="228"/>
      <c r="R239" s="228"/>
      <c r="S239" s="228"/>
      <c r="T239" s="22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0" t="s">
        <v>144</v>
      </c>
      <c r="AU239" s="230" t="s">
        <v>81</v>
      </c>
      <c r="AV239" s="13" t="s">
        <v>81</v>
      </c>
      <c r="AW239" s="13" t="s">
        <v>33</v>
      </c>
      <c r="AX239" s="13" t="s">
        <v>72</v>
      </c>
      <c r="AY239" s="230" t="s">
        <v>133</v>
      </c>
    </row>
    <row r="240" s="14" customFormat="1">
      <c r="A240" s="14"/>
      <c r="B240" s="231"/>
      <c r="C240" s="232"/>
      <c r="D240" s="221" t="s">
        <v>144</v>
      </c>
      <c r="E240" s="233" t="s">
        <v>19</v>
      </c>
      <c r="F240" s="234" t="s">
        <v>146</v>
      </c>
      <c r="G240" s="232"/>
      <c r="H240" s="235">
        <v>550.43600000000004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1" t="s">
        <v>144</v>
      </c>
      <c r="AU240" s="241" t="s">
        <v>81</v>
      </c>
      <c r="AV240" s="14" t="s">
        <v>140</v>
      </c>
      <c r="AW240" s="14" t="s">
        <v>33</v>
      </c>
      <c r="AX240" s="14" t="s">
        <v>79</v>
      </c>
      <c r="AY240" s="241" t="s">
        <v>133</v>
      </c>
    </row>
    <row r="241" s="2" customFormat="1" ht="24.15" customHeight="1">
      <c r="A241" s="39"/>
      <c r="B241" s="40"/>
      <c r="C241" s="201" t="s">
        <v>270</v>
      </c>
      <c r="D241" s="201" t="s">
        <v>135</v>
      </c>
      <c r="E241" s="202" t="s">
        <v>271</v>
      </c>
      <c r="F241" s="203" t="s">
        <v>272</v>
      </c>
      <c r="G241" s="204" t="s">
        <v>273</v>
      </c>
      <c r="H241" s="262"/>
      <c r="I241" s="206"/>
      <c r="J241" s="207">
        <f>ROUND(I241*H241,2)</f>
        <v>0</v>
      </c>
      <c r="K241" s="203" t="s">
        <v>139</v>
      </c>
      <c r="L241" s="45"/>
      <c r="M241" s="208" t="s">
        <v>19</v>
      </c>
      <c r="N241" s="209" t="s">
        <v>43</v>
      </c>
      <c r="O241" s="85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2" t="s">
        <v>256</v>
      </c>
      <c r="AT241" s="212" t="s">
        <v>135</v>
      </c>
      <c r="AU241" s="212" t="s">
        <v>81</v>
      </c>
      <c r="AY241" s="18" t="s">
        <v>133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8" t="s">
        <v>79</v>
      </c>
      <c r="BK241" s="213">
        <f>ROUND(I241*H241,2)</f>
        <v>0</v>
      </c>
      <c r="BL241" s="18" t="s">
        <v>256</v>
      </c>
      <c r="BM241" s="212" t="s">
        <v>274</v>
      </c>
    </row>
    <row r="242" s="2" customFormat="1">
      <c r="A242" s="39"/>
      <c r="B242" s="40"/>
      <c r="C242" s="41"/>
      <c r="D242" s="214" t="s">
        <v>142</v>
      </c>
      <c r="E242" s="41"/>
      <c r="F242" s="215" t="s">
        <v>275</v>
      </c>
      <c r="G242" s="41"/>
      <c r="H242" s="41"/>
      <c r="I242" s="216"/>
      <c r="J242" s="41"/>
      <c r="K242" s="41"/>
      <c r="L242" s="45"/>
      <c r="M242" s="217"/>
      <c r="N242" s="218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142</v>
      </c>
      <c r="AU242" s="18" t="s">
        <v>81</v>
      </c>
    </row>
    <row r="243" s="12" customFormat="1" ht="22.8" customHeight="1">
      <c r="A243" s="12"/>
      <c r="B243" s="185"/>
      <c r="C243" s="186"/>
      <c r="D243" s="187" t="s">
        <v>71</v>
      </c>
      <c r="E243" s="199" t="s">
        <v>276</v>
      </c>
      <c r="F243" s="199" t="s">
        <v>277</v>
      </c>
      <c r="G243" s="186"/>
      <c r="H243" s="186"/>
      <c r="I243" s="189"/>
      <c r="J243" s="200">
        <f>BK243</f>
        <v>0</v>
      </c>
      <c r="K243" s="186"/>
      <c r="L243" s="191"/>
      <c r="M243" s="192"/>
      <c r="N243" s="193"/>
      <c r="O243" s="193"/>
      <c r="P243" s="194">
        <f>SUM(P244:P371)</f>
        <v>0</v>
      </c>
      <c r="Q243" s="193"/>
      <c r="R243" s="194">
        <f>SUM(R244:R371)</f>
        <v>4.1266518799999998</v>
      </c>
      <c r="S243" s="193"/>
      <c r="T243" s="195">
        <f>SUM(T244:T371)</f>
        <v>7.7061040000000007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6" t="s">
        <v>81</v>
      </c>
      <c r="AT243" s="197" t="s">
        <v>71</v>
      </c>
      <c r="AU243" s="197" t="s">
        <v>79</v>
      </c>
      <c r="AY243" s="196" t="s">
        <v>133</v>
      </c>
      <c r="BK243" s="198">
        <f>SUM(BK244:BK371)</f>
        <v>0</v>
      </c>
    </row>
    <row r="244" s="2" customFormat="1" ht="16.5" customHeight="1">
      <c r="A244" s="39"/>
      <c r="B244" s="40"/>
      <c r="C244" s="201" t="s">
        <v>278</v>
      </c>
      <c r="D244" s="201" t="s">
        <v>135</v>
      </c>
      <c r="E244" s="202" t="s">
        <v>279</v>
      </c>
      <c r="F244" s="203" t="s">
        <v>280</v>
      </c>
      <c r="G244" s="204" t="s">
        <v>150</v>
      </c>
      <c r="H244" s="205">
        <v>550.43600000000004</v>
      </c>
      <c r="I244" s="206"/>
      <c r="J244" s="207">
        <f>ROUND(I244*H244,2)</f>
        <v>0</v>
      </c>
      <c r="K244" s="203" t="s">
        <v>139</v>
      </c>
      <c r="L244" s="45"/>
      <c r="M244" s="208" t="s">
        <v>19</v>
      </c>
      <c r="N244" s="209" t="s">
        <v>43</v>
      </c>
      <c r="O244" s="85"/>
      <c r="P244" s="210">
        <f>O244*H244</f>
        <v>0</v>
      </c>
      <c r="Q244" s="210">
        <v>0</v>
      </c>
      <c r="R244" s="210">
        <f>Q244*H244</f>
        <v>0</v>
      </c>
      <c r="S244" s="210">
        <v>0.014</v>
      </c>
      <c r="T244" s="211">
        <f>S244*H244</f>
        <v>7.7061040000000007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2" t="s">
        <v>256</v>
      </c>
      <c r="AT244" s="212" t="s">
        <v>135</v>
      </c>
      <c r="AU244" s="212" t="s">
        <v>81</v>
      </c>
      <c r="AY244" s="18" t="s">
        <v>133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18" t="s">
        <v>79</v>
      </c>
      <c r="BK244" s="213">
        <f>ROUND(I244*H244,2)</f>
        <v>0</v>
      </c>
      <c r="BL244" s="18" t="s">
        <v>256</v>
      </c>
      <c r="BM244" s="212" t="s">
        <v>281</v>
      </c>
    </row>
    <row r="245" s="2" customFormat="1">
      <c r="A245" s="39"/>
      <c r="B245" s="40"/>
      <c r="C245" s="41"/>
      <c r="D245" s="214" t="s">
        <v>142</v>
      </c>
      <c r="E245" s="41"/>
      <c r="F245" s="215" t="s">
        <v>282</v>
      </c>
      <c r="G245" s="41"/>
      <c r="H245" s="41"/>
      <c r="I245" s="216"/>
      <c r="J245" s="41"/>
      <c r="K245" s="41"/>
      <c r="L245" s="45"/>
      <c r="M245" s="217"/>
      <c r="N245" s="218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142</v>
      </c>
      <c r="AU245" s="18" t="s">
        <v>81</v>
      </c>
    </row>
    <row r="246" s="15" customFormat="1">
      <c r="A246" s="15"/>
      <c r="B246" s="242"/>
      <c r="C246" s="243"/>
      <c r="D246" s="221" t="s">
        <v>144</v>
      </c>
      <c r="E246" s="244" t="s">
        <v>19</v>
      </c>
      <c r="F246" s="245" t="s">
        <v>161</v>
      </c>
      <c r="G246" s="243"/>
      <c r="H246" s="244" t="s">
        <v>19</v>
      </c>
      <c r="I246" s="246"/>
      <c r="J246" s="243"/>
      <c r="K246" s="243"/>
      <c r="L246" s="247"/>
      <c r="M246" s="248"/>
      <c r="N246" s="249"/>
      <c r="O246" s="249"/>
      <c r="P246" s="249"/>
      <c r="Q246" s="249"/>
      <c r="R246" s="249"/>
      <c r="S246" s="249"/>
      <c r="T246" s="25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1" t="s">
        <v>144</v>
      </c>
      <c r="AU246" s="251" t="s">
        <v>81</v>
      </c>
      <c r="AV246" s="15" t="s">
        <v>79</v>
      </c>
      <c r="AW246" s="15" t="s">
        <v>33</v>
      </c>
      <c r="AX246" s="15" t="s">
        <v>72</v>
      </c>
      <c r="AY246" s="251" t="s">
        <v>133</v>
      </c>
    </row>
    <row r="247" s="13" customFormat="1">
      <c r="A247" s="13"/>
      <c r="B247" s="219"/>
      <c r="C247" s="220"/>
      <c r="D247" s="221" t="s">
        <v>144</v>
      </c>
      <c r="E247" s="222" t="s">
        <v>19</v>
      </c>
      <c r="F247" s="223" t="s">
        <v>162</v>
      </c>
      <c r="G247" s="220"/>
      <c r="H247" s="224">
        <v>35.369999999999997</v>
      </c>
      <c r="I247" s="225"/>
      <c r="J247" s="220"/>
      <c r="K247" s="220"/>
      <c r="L247" s="226"/>
      <c r="M247" s="227"/>
      <c r="N247" s="228"/>
      <c r="O247" s="228"/>
      <c r="P247" s="228"/>
      <c r="Q247" s="228"/>
      <c r="R247" s="228"/>
      <c r="S247" s="228"/>
      <c r="T247" s="22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0" t="s">
        <v>144</v>
      </c>
      <c r="AU247" s="230" t="s">
        <v>81</v>
      </c>
      <c r="AV247" s="13" t="s">
        <v>81</v>
      </c>
      <c r="AW247" s="13" t="s">
        <v>33</v>
      </c>
      <c r="AX247" s="13" t="s">
        <v>72</v>
      </c>
      <c r="AY247" s="230" t="s">
        <v>133</v>
      </c>
    </row>
    <row r="248" s="13" customFormat="1">
      <c r="A248" s="13"/>
      <c r="B248" s="219"/>
      <c r="C248" s="220"/>
      <c r="D248" s="221" t="s">
        <v>144</v>
      </c>
      <c r="E248" s="222" t="s">
        <v>19</v>
      </c>
      <c r="F248" s="223" t="s">
        <v>163</v>
      </c>
      <c r="G248" s="220"/>
      <c r="H248" s="224">
        <v>44.999000000000002</v>
      </c>
      <c r="I248" s="225"/>
      <c r="J248" s="220"/>
      <c r="K248" s="220"/>
      <c r="L248" s="226"/>
      <c r="M248" s="227"/>
      <c r="N248" s="228"/>
      <c r="O248" s="228"/>
      <c r="P248" s="228"/>
      <c r="Q248" s="228"/>
      <c r="R248" s="228"/>
      <c r="S248" s="228"/>
      <c r="T248" s="22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0" t="s">
        <v>144</v>
      </c>
      <c r="AU248" s="230" t="s">
        <v>81</v>
      </c>
      <c r="AV248" s="13" t="s">
        <v>81</v>
      </c>
      <c r="AW248" s="13" t="s">
        <v>33</v>
      </c>
      <c r="AX248" s="13" t="s">
        <v>72</v>
      </c>
      <c r="AY248" s="230" t="s">
        <v>133</v>
      </c>
    </row>
    <row r="249" s="13" customFormat="1">
      <c r="A249" s="13"/>
      <c r="B249" s="219"/>
      <c r="C249" s="220"/>
      <c r="D249" s="221" t="s">
        <v>144</v>
      </c>
      <c r="E249" s="222" t="s">
        <v>19</v>
      </c>
      <c r="F249" s="223" t="s">
        <v>164</v>
      </c>
      <c r="G249" s="220"/>
      <c r="H249" s="224">
        <v>32.975999999999999</v>
      </c>
      <c r="I249" s="225"/>
      <c r="J249" s="220"/>
      <c r="K249" s="220"/>
      <c r="L249" s="226"/>
      <c r="M249" s="227"/>
      <c r="N249" s="228"/>
      <c r="O249" s="228"/>
      <c r="P249" s="228"/>
      <c r="Q249" s="228"/>
      <c r="R249" s="228"/>
      <c r="S249" s="228"/>
      <c r="T249" s="22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0" t="s">
        <v>144</v>
      </c>
      <c r="AU249" s="230" t="s">
        <v>81</v>
      </c>
      <c r="AV249" s="13" t="s">
        <v>81</v>
      </c>
      <c r="AW249" s="13" t="s">
        <v>33</v>
      </c>
      <c r="AX249" s="13" t="s">
        <v>72</v>
      </c>
      <c r="AY249" s="230" t="s">
        <v>133</v>
      </c>
    </row>
    <row r="250" s="13" customFormat="1">
      <c r="A250" s="13"/>
      <c r="B250" s="219"/>
      <c r="C250" s="220"/>
      <c r="D250" s="221" t="s">
        <v>144</v>
      </c>
      <c r="E250" s="222" t="s">
        <v>19</v>
      </c>
      <c r="F250" s="223" t="s">
        <v>165</v>
      </c>
      <c r="G250" s="220"/>
      <c r="H250" s="224">
        <v>33.216000000000001</v>
      </c>
      <c r="I250" s="225"/>
      <c r="J250" s="220"/>
      <c r="K250" s="220"/>
      <c r="L250" s="226"/>
      <c r="M250" s="227"/>
      <c r="N250" s="228"/>
      <c r="O250" s="228"/>
      <c r="P250" s="228"/>
      <c r="Q250" s="228"/>
      <c r="R250" s="228"/>
      <c r="S250" s="228"/>
      <c r="T250" s="22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0" t="s">
        <v>144</v>
      </c>
      <c r="AU250" s="230" t="s">
        <v>81</v>
      </c>
      <c r="AV250" s="13" t="s">
        <v>81</v>
      </c>
      <c r="AW250" s="13" t="s">
        <v>33</v>
      </c>
      <c r="AX250" s="13" t="s">
        <v>72</v>
      </c>
      <c r="AY250" s="230" t="s">
        <v>133</v>
      </c>
    </row>
    <row r="251" s="15" customFormat="1">
      <c r="A251" s="15"/>
      <c r="B251" s="242"/>
      <c r="C251" s="243"/>
      <c r="D251" s="221" t="s">
        <v>144</v>
      </c>
      <c r="E251" s="244" t="s">
        <v>19</v>
      </c>
      <c r="F251" s="245" t="s">
        <v>166</v>
      </c>
      <c r="G251" s="243"/>
      <c r="H251" s="244" t="s">
        <v>19</v>
      </c>
      <c r="I251" s="246"/>
      <c r="J251" s="243"/>
      <c r="K251" s="243"/>
      <c r="L251" s="247"/>
      <c r="M251" s="248"/>
      <c r="N251" s="249"/>
      <c r="O251" s="249"/>
      <c r="P251" s="249"/>
      <c r="Q251" s="249"/>
      <c r="R251" s="249"/>
      <c r="S251" s="249"/>
      <c r="T251" s="25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1" t="s">
        <v>144</v>
      </c>
      <c r="AU251" s="251" t="s">
        <v>81</v>
      </c>
      <c r="AV251" s="15" t="s">
        <v>79</v>
      </c>
      <c r="AW251" s="15" t="s">
        <v>33</v>
      </c>
      <c r="AX251" s="15" t="s">
        <v>72</v>
      </c>
      <c r="AY251" s="251" t="s">
        <v>133</v>
      </c>
    </row>
    <row r="252" s="13" customFormat="1">
      <c r="A252" s="13"/>
      <c r="B252" s="219"/>
      <c r="C252" s="220"/>
      <c r="D252" s="221" t="s">
        <v>144</v>
      </c>
      <c r="E252" s="222" t="s">
        <v>19</v>
      </c>
      <c r="F252" s="223" t="s">
        <v>167</v>
      </c>
      <c r="G252" s="220"/>
      <c r="H252" s="224">
        <v>145.46899999999999</v>
      </c>
      <c r="I252" s="225"/>
      <c r="J252" s="220"/>
      <c r="K252" s="220"/>
      <c r="L252" s="226"/>
      <c r="M252" s="227"/>
      <c r="N252" s="228"/>
      <c r="O252" s="228"/>
      <c r="P252" s="228"/>
      <c r="Q252" s="228"/>
      <c r="R252" s="228"/>
      <c r="S252" s="228"/>
      <c r="T252" s="22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0" t="s">
        <v>144</v>
      </c>
      <c r="AU252" s="230" t="s">
        <v>81</v>
      </c>
      <c r="AV252" s="13" t="s">
        <v>81</v>
      </c>
      <c r="AW252" s="13" t="s">
        <v>33</v>
      </c>
      <c r="AX252" s="13" t="s">
        <v>72</v>
      </c>
      <c r="AY252" s="230" t="s">
        <v>133</v>
      </c>
    </row>
    <row r="253" s="13" customFormat="1">
      <c r="A253" s="13"/>
      <c r="B253" s="219"/>
      <c r="C253" s="220"/>
      <c r="D253" s="221" t="s">
        <v>144</v>
      </c>
      <c r="E253" s="222" t="s">
        <v>19</v>
      </c>
      <c r="F253" s="223" t="s">
        <v>168</v>
      </c>
      <c r="G253" s="220"/>
      <c r="H253" s="224">
        <v>62.993000000000002</v>
      </c>
      <c r="I253" s="225"/>
      <c r="J253" s="220"/>
      <c r="K253" s="220"/>
      <c r="L253" s="226"/>
      <c r="M253" s="227"/>
      <c r="N253" s="228"/>
      <c r="O253" s="228"/>
      <c r="P253" s="228"/>
      <c r="Q253" s="228"/>
      <c r="R253" s="228"/>
      <c r="S253" s="228"/>
      <c r="T253" s="22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0" t="s">
        <v>144</v>
      </c>
      <c r="AU253" s="230" t="s">
        <v>81</v>
      </c>
      <c r="AV253" s="13" t="s">
        <v>81</v>
      </c>
      <c r="AW253" s="13" t="s">
        <v>33</v>
      </c>
      <c r="AX253" s="13" t="s">
        <v>72</v>
      </c>
      <c r="AY253" s="230" t="s">
        <v>133</v>
      </c>
    </row>
    <row r="254" s="13" customFormat="1">
      <c r="A254" s="13"/>
      <c r="B254" s="219"/>
      <c r="C254" s="220"/>
      <c r="D254" s="221" t="s">
        <v>144</v>
      </c>
      <c r="E254" s="222" t="s">
        <v>19</v>
      </c>
      <c r="F254" s="223" t="s">
        <v>169</v>
      </c>
      <c r="G254" s="220"/>
      <c r="H254" s="224">
        <v>26.640000000000001</v>
      </c>
      <c r="I254" s="225"/>
      <c r="J254" s="220"/>
      <c r="K254" s="220"/>
      <c r="L254" s="226"/>
      <c r="M254" s="227"/>
      <c r="N254" s="228"/>
      <c r="O254" s="228"/>
      <c r="P254" s="228"/>
      <c r="Q254" s="228"/>
      <c r="R254" s="228"/>
      <c r="S254" s="228"/>
      <c r="T254" s="22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0" t="s">
        <v>144</v>
      </c>
      <c r="AU254" s="230" t="s">
        <v>81</v>
      </c>
      <c r="AV254" s="13" t="s">
        <v>81</v>
      </c>
      <c r="AW254" s="13" t="s">
        <v>33</v>
      </c>
      <c r="AX254" s="13" t="s">
        <v>72</v>
      </c>
      <c r="AY254" s="230" t="s">
        <v>133</v>
      </c>
    </row>
    <row r="255" s="13" customFormat="1">
      <c r="A255" s="13"/>
      <c r="B255" s="219"/>
      <c r="C255" s="220"/>
      <c r="D255" s="221" t="s">
        <v>144</v>
      </c>
      <c r="E255" s="222" t="s">
        <v>19</v>
      </c>
      <c r="F255" s="223" t="s">
        <v>170</v>
      </c>
      <c r="G255" s="220"/>
      <c r="H255" s="224">
        <v>123.482</v>
      </c>
      <c r="I255" s="225"/>
      <c r="J255" s="220"/>
      <c r="K255" s="220"/>
      <c r="L255" s="226"/>
      <c r="M255" s="227"/>
      <c r="N255" s="228"/>
      <c r="O255" s="228"/>
      <c r="P255" s="228"/>
      <c r="Q255" s="228"/>
      <c r="R255" s="228"/>
      <c r="S255" s="228"/>
      <c r="T255" s="22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0" t="s">
        <v>144</v>
      </c>
      <c r="AU255" s="230" t="s">
        <v>81</v>
      </c>
      <c r="AV255" s="13" t="s">
        <v>81</v>
      </c>
      <c r="AW255" s="13" t="s">
        <v>33</v>
      </c>
      <c r="AX255" s="13" t="s">
        <v>72</v>
      </c>
      <c r="AY255" s="230" t="s">
        <v>133</v>
      </c>
    </row>
    <row r="256" s="13" customFormat="1">
      <c r="A256" s="13"/>
      <c r="B256" s="219"/>
      <c r="C256" s="220"/>
      <c r="D256" s="221" t="s">
        <v>144</v>
      </c>
      <c r="E256" s="222" t="s">
        <v>19</v>
      </c>
      <c r="F256" s="223" t="s">
        <v>171</v>
      </c>
      <c r="G256" s="220"/>
      <c r="H256" s="224">
        <v>45.290999999999997</v>
      </c>
      <c r="I256" s="225"/>
      <c r="J256" s="220"/>
      <c r="K256" s="220"/>
      <c r="L256" s="226"/>
      <c r="M256" s="227"/>
      <c r="N256" s="228"/>
      <c r="O256" s="228"/>
      <c r="P256" s="228"/>
      <c r="Q256" s="228"/>
      <c r="R256" s="228"/>
      <c r="S256" s="228"/>
      <c r="T256" s="22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0" t="s">
        <v>144</v>
      </c>
      <c r="AU256" s="230" t="s">
        <v>81</v>
      </c>
      <c r="AV256" s="13" t="s">
        <v>81</v>
      </c>
      <c r="AW256" s="13" t="s">
        <v>33</v>
      </c>
      <c r="AX256" s="13" t="s">
        <v>72</v>
      </c>
      <c r="AY256" s="230" t="s">
        <v>133</v>
      </c>
    </row>
    <row r="257" s="14" customFormat="1">
      <c r="A257" s="14"/>
      <c r="B257" s="231"/>
      <c r="C257" s="232"/>
      <c r="D257" s="221" t="s">
        <v>144</v>
      </c>
      <c r="E257" s="233" t="s">
        <v>19</v>
      </c>
      <c r="F257" s="234" t="s">
        <v>146</v>
      </c>
      <c r="G257" s="232"/>
      <c r="H257" s="235">
        <v>550.43600000000004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1" t="s">
        <v>144</v>
      </c>
      <c r="AU257" s="241" t="s">
        <v>81</v>
      </c>
      <c r="AV257" s="14" t="s">
        <v>140</v>
      </c>
      <c r="AW257" s="14" t="s">
        <v>33</v>
      </c>
      <c r="AX257" s="14" t="s">
        <v>79</v>
      </c>
      <c r="AY257" s="241" t="s">
        <v>133</v>
      </c>
    </row>
    <row r="258" s="2" customFormat="1" ht="24.15" customHeight="1">
      <c r="A258" s="39"/>
      <c r="B258" s="40"/>
      <c r="C258" s="201" t="s">
        <v>283</v>
      </c>
      <c r="D258" s="201" t="s">
        <v>135</v>
      </c>
      <c r="E258" s="202" t="s">
        <v>284</v>
      </c>
      <c r="F258" s="203" t="s">
        <v>285</v>
      </c>
      <c r="G258" s="204" t="s">
        <v>150</v>
      </c>
      <c r="H258" s="205">
        <v>550.43600000000004</v>
      </c>
      <c r="I258" s="206"/>
      <c r="J258" s="207">
        <f>ROUND(I258*H258,2)</f>
        <v>0</v>
      </c>
      <c r="K258" s="203" t="s">
        <v>139</v>
      </c>
      <c r="L258" s="45"/>
      <c r="M258" s="208" t="s">
        <v>19</v>
      </c>
      <c r="N258" s="209" t="s">
        <v>43</v>
      </c>
      <c r="O258" s="85"/>
      <c r="P258" s="210">
        <f>O258*H258</f>
        <v>0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2" t="s">
        <v>256</v>
      </c>
      <c r="AT258" s="212" t="s">
        <v>135</v>
      </c>
      <c r="AU258" s="212" t="s">
        <v>81</v>
      </c>
      <c r="AY258" s="18" t="s">
        <v>133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8" t="s">
        <v>79</v>
      </c>
      <c r="BK258" s="213">
        <f>ROUND(I258*H258,2)</f>
        <v>0</v>
      </c>
      <c r="BL258" s="18" t="s">
        <v>256</v>
      </c>
      <c r="BM258" s="212" t="s">
        <v>286</v>
      </c>
    </row>
    <row r="259" s="2" customFormat="1">
      <c r="A259" s="39"/>
      <c r="B259" s="40"/>
      <c r="C259" s="41"/>
      <c r="D259" s="214" t="s">
        <v>142</v>
      </c>
      <c r="E259" s="41"/>
      <c r="F259" s="215" t="s">
        <v>287</v>
      </c>
      <c r="G259" s="41"/>
      <c r="H259" s="41"/>
      <c r="I259" s="216"/>
      <c r="J259" s="41"/>
      <c r="K259" s="41"/>
      <c r="L259" s="45"/>
      <c r="M259" s="217"/>
      <c r="N259" s="218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142</v>
      </c>
      <c r="AU259" s="18" t="s">
        <v>81</v>
      </c>
    </row>
    <row r="260" s="15" customFormat="1">
      <c r="A260" s="15"/>
      <c r="B260" s="242"/>
      <c r="C260" s="243"/>
      <c r="D260" s="221" t="s">
        <v>144</v>
      </c>
      <c r="E260" s="244" t="s">
        <v>19</v>
      </c>
      <c r="F260" s="245" t="s">
        <v>161</v>
      </c>
      <c r="G260" s="243"/>
      <c r="H260" s="244" t="s">
        <v>19</v>
      </c>
      <c r="I260" s="246"/>
      <c r="J260" s="243"/>
      <c r="K260" s="243"/>
      <c r="L260" s="247"/>
      <c r="M260" s="248"/>
      <c r="N260" s="249"/>
      <c r="O260" s="249"/>
      <c r="P260" s="249"/>
      <c r="Q260" s="249"/>
      <c r="R260" s="249"/>
      <c r="S260" s="249"/>
      <c r="T260" s="25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1" t="s">
        <v>144</v>
      </c>
      <c r="AU260" s="251" t="s">
        <v>81</v>
      </c>
      <c r="AV260" s="15" t="s">
        <v>79</v>
      </c>
      <c r="AW260" s="15" t="s">
        <v>33</v>
      </c>
      <c r="AX260" s="15" t="s">
        <v>72</v>
      </c>
      <c r="AY260" s="251" t="s">
        <v>133</v>
      </c>
    </row>
    <row r="261" s="13" customFormat="1">
      <c r="A261" s="13"/>
      <c r="B261" s="219"/>
      <c r="C261" s="220"/>
      <c r="D261" s="221" t="s">
        <v>144</v>
      </c>
      <c r="E261" s="222" t="s">
        <v>19</v>
      </c>
      <c r="F261" s="223" t="s">
        <v>162</v>
      </c>
      <c r="G261" s="220"/>
      <c r="H261" s="224">
        <v>35.369999999999997</v>
      </c>
      <c r="I261" s="225"/>
      <c r="J261" s="220"/>
      <c r="K261" s="220"/>
      <c r="L261" s="226"/>
      <c r="M261" s="227"/>
      <c r="N261" s="228"/>
      <c r="O261" s="228"/>
      <c r="P261" s="228"/>
      <c r="Q261" s="228"/>
      <c r="R261" s="228"/>
      <c r="S261" s="228"/>
      <c r="T261" s="22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0" t="s">
        <v>144</v>
      </c>
      <c r="AU261" s="230" t="s">
        <v>81</v>
      </c>
      <c r="AV261" s="13" t="s">
        <v>81</v>
      </c>
      <c r="AW261" s="13" t="s">
        <v>33</v>
      </c>
      <c r="AX261" s="13" t="s">
        <v>72</v>
      </c>
      <c r="AY261" s="230" t="s">
        <v>133</v>
      </c>
    </row>
    <row r="262" s="13" customFormat="1">
      <c r="A262" s="13"/>
      <c r="B262" s="219"/>
      <c r="C262" s="220"/>
      <c r="D262" s="221" t="s">
        <v>144</v>
      </c>
      <c r="E262" s="222" t="s">
        <v>19</v>
      </c>
      <c r="F262" s="223" t="s">
        <v>163</v>
      </c>
      <c r="G262" s="220"/>
      <c r="H262" s="224">
        <v>44.999000000000002</v>
      </c>
      <c r="I262" s="225"/>
      <c r="J262" s="220"/>
      <c r="K262" s="220"/>
      <c r="L262" s="226"/>
      <c r="M262" s="227"/>
      <c r="N262" s="228"/>
      <c r="O262" s="228"/>
      <c r="P262" s="228"/>
      <c r="Q262" s="228"/>
      <c r="R262" s="228"/>
      <c r="S262" s="228"/>
      <c r="T262" s="22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0" t="s">
        <v>144</v>
      </c>
      <c r="AU262" s="230" t="s">
        <v>81</v>
      </c>
      <c r="AV262" s="13" t="s">
        <v>81</v>
      </c>
      <c r="AW262" s="13" t="s">
        <v>33</v>
      </c>
      <c r="AX262" s="13" t="s">
        <v>72</v>
      </c>
      <c r="AY262" s="230" t="s">
        <v>133</v>
      </c>
    </row>
    <row r="263" s="13" customFormat="1">
      <c r="A263" s="13"/>
      <c r="B263" s="219"/>
      <c r="C263" s="220"/>
      <c r="D263" s="221" t="s">
        <v>144</v>
      </c>
      <c r="E263" s="222" t="s">
        <v>19</v>
      </c>
      <c r="F263" s="223" t="s">
        <v>164</v>
      </c>
      <c r="G263" s="220"/>
      <c r="H263" s="224">
        <v>32.975999999999999</v>
      </c>
      <c r="I263" s="225"/>
      <c r="J263" s="220"/>
      <c r="K263" s="220"/>
      <c r="L263" s="226"/>
      <c r="M263" s="227"/>
      <c r="N263" s="228"/>
      <c r="O263" s="228"/>
      <c r="P263" s="228"/>
      <c r="Q263" s="228"/>
      <c r="R263" s="228"/>
      <c r="S263" s="228"/>
      <c r="T263" s="22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0" t="s">
        <v>144</v>
      </c>
      <c r="AU263" s="230" t="s">
        <v>81</v>
      </c>
      <c r="AV263" s="13" t="s">
        <v>81</v>
      </c>
      <c r="AW263" s="13" t="s">
        <v>33</v>
      </c>
      <c r="AX263" s="13" t="s">
        <v>72</v>
      </c>
      <c r="AY263" s="230" t="s">
        <v>133</v>
      </c>
    </row>
    <row r="264" s="13" customFormat="1">
      <c r="A264" s="13"/>
      <c r="B264" s="219"/>
      <c r="C264" s="220"/>
      <c r="D264" s="221" t="s">
        <v>144</v>
      </c>
      <c r="E264" s="222" t="s">
        <v>19</v>
      </c>
      <c r="F264" s="223" t="s">
        <v>165</v>
      </c>
      <c r="G264" s="220"/>
      <c r="H264" s="224">
        <v>33.216000000000001</v>
      </c>
      <c r="I264" s="225"/>
      <c r="J264" s="220"/>
      <c r="K264" s="220"/>
      <c r="L264" s="226"/>
      <c r="M264" s="227"/>
      <c r="N264" s="228"/>
      <c r="O264" s="228"/>
      <c r="P264" s="228"/>
      <c r="Q264" s="228"/>
      <c r="R264" s="228"/>
      <c r="S264" s="228"/>
      <c r="T264" s="22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0" t="s">
        <v>144</v>
      </c>
      <c r="AU264" s="230" t="s">
        <v>81</v>
      </c>
      <c r="AV264" s="13" t="s">
        <v>81</v>
      </c>
      <c r="AW264" s="13" t="s">
        <v>33</v>
      </c>
      <c r="AX264" s="13" t="s">
        <v>72</v>
      </c>
      <c r="AY264" s="230" t="s">
        <v>133</v>
      </c>
    </row>
    <row r="265" s="15" customFormat="1">
      <c r="A265" s="15"/>
      <c r="B265" s="242"/>
      <c r="C265" s="243"/>
      <c r="D265" s="221" t="s">
        <v>144</v>
      </c>
      <c r="E265" s="244" t="s">
        <v>19</v>
      </c>
      <c r="F265" s="245" t="s">
        <v>166</v>
      </c>
      <c r="G265" s="243"/>
      <c r="H265" s="244" t="s">
        <v>19</v>
      </c>
      <c r="I265" s="246"/>
      <c r="J265" s="243"/>
      <c r="K265" s="243"/>
      <c r="L265" s="247"/>
      <c r="M265" s="248"/>
      <c r="N265" s="249"/>
      <c r="O265" s="249"/>
      <c r="P265" s="249"/>
      <c r="Q265" s="249"/>
      <c r="R265" s="249"/>
      <c r="S265" s="249"/>
      <c r="T265" s="25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1" t="s">
        <v>144</v>
      </c>
      <c r="AU265" s="251" t="s">
        <v>81</v>
      </c>
      <c r="AV265" s="15" t="s">
        <v>79</v>
      </c>
      <c r="AW265" s="15" t="s">
        <v>33</v>
      </c>
      <c r="AX265" s="15" t="s">
        <v>72</v>
      </c>
      <c r="AY265" s="251" t="s">
        <v>133</v>
      </c>
    </row>
    <row r="266" s="13" customFormat="1">
      <c r="A266" s="13"/>
      <c r="B266" s="219"/>
      <c r="C266" s="220"/>
      <c r="D266" s="221" t="s">
        <v>144</v>
      </c>
      <c r="E266" s="222" t="s">
        <v>19</v>
      </c>
      <c r="F266" s="223" t="s">
        <v>167</v>
      </c>
      <c r="G266" s="220"/>
      <c r="H266" s="224">
        <v>145.46899999999999</v>
      </c>
      <c r="I266" s="225"/>
      <c r="J266" s="220"/>
      <c r="K266" s="220"/>
      <c r="L266" s="226"/>
      <c r="M266" s="227"/>
      <c r="N266" s="228"/>
      <c r="O266" s="228"/>
      <c r="P266" s="228"/>
      <c r="Q266" s="228"/>
      <c r="R266" s="228"/>
      <c r="S266" s="228"/>
      <c r="T266" s="22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0" t="s">
        <v>144</v>
      </c>
      <c r="AU266" s="230" t="s">
        <v>81</v>
      </c>
      <c r="AV266" s="13" t="s">
        <v>81</v>
      </c>
      <c r="AW266" s="13" t="s">
        <v>33</v>
      </c>
      <c r="AX266" s="13" t="s">
        <v>72</v>
      </c>
      <c r="AY266" s="230" t="s">
        <v>133</v>
      </c>
    </row>
    <row r="267" s="13" customFormat="1">
      <c r="A267" s="13"/>
      <c r="B267" s="219"/>
      <c r="C267" s="220"/>
      <c r="D267" s="221" t="s">
        <v>144</v>
      </c>
      <c r="E267" s="222" t="s">
        <v>19</v>
      </c>
      <c r="F267" s="223" t="s">
        <v>168</v>
      </c>
      <c r="G267" s="220"/>
      <c r="H267" s="224">
        <v>62.993000000000002</v>
      </c>
      <c r="I267" s="225"/>
      <c r="J267" s="220"/>
      <c r="K267" s="220"/>
      <c r="L267" s="226"/>
      <c r="M267" s="227"/>
      <c r="N267" s="228"/>
      <c r="O267" s="228"/>
      <c r="P267" s="228"/>
      <c r="Q267" s="228"/>
      <c r="R267" s="228"/>
      <c r="S267" s="228"/>
      <c r="T267" s="22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0" t="s">
        <v>144</v>
      </c>
      <c r="AU267" s="230" t="s">
        <v>81</v>
      </c>
      <c r="AV267" s="13" t="s">
        <v>81</v>
      </c>
      <c r="AW267" s="13" t="s">
        <v>33</v>
      </c>
      <c r="AX267" s="13" t="s">
        <v>72</v>
      </c>
      <c r="AY267" s="230" t="s">
        <v>133</v>
      </c>
    </row>
    <row r="268" s="13" customFormat="1">
      <c r="A268" s="13"/>
      <c r="B268" s="219"/>
      <c r="C268" s="220"/>
      <c r="D268" s="221" t="s">
        <v>144</v>
      </c>
      <c r="E268" s="222" t="s">
        <v>19</v>
      </c>
      <c r="F268" s="223" t="s">
        <v>169</v>
      </c>
      <c r="G268" s="220"/>
      <c r="H268" s="224">
        <v>26.640000000000001</v>
      </c>
      <c r="I268" s="225"/>
      <c r="J268" s="220"/>
      <c r="K268" s="220"/>
      <c r="L268" s="226"/>
      <c r="M268" s="227"/>
      <c r="N268" s="228"/>
      <c r="O268" s="228"/>
      <c r="P268" s="228"/>
      <c r="Q268" s="228"/>
      <c r="R268" s="228"/>
      <c r="S268" s="228"/>
      <c r="T268" s="22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0" t="s">
        <v>144</v>
      </c>
      <c r="AU268" s="230" t="s">
        <v>81</v>
      </c>
      <c r="AV268" s="13" t="s">
        <v>81</v>
      </c>
      <c r="AW268" s="13" t="s">
        <v>33</v>
      </c>
      <c r="AX268" s="13" t="s">
        <v>72</v>
      </c>
      <c r="AY268" s="230" t="s">
        <v>133</v>
      </c>
    </row>
    <row r="269" s="13" customFormat="1">
      <c r="A269" s="13"/>
      <c r="B269" s="219"/>
      <c r="C269" s="220"/>
      <c r="D269" s="221" t="s">
        <v>144</v>
      </c>
      <c r="E269" s="222" t="s">
        <v>19</v>
      </c>
      <c r="F269" s="223" t="s">
        <v>170</v>
      </c>
      <c r="G269" s="220"/>
      <c r="H269" s="224">
        <v>123.482</v>
      </c>
      <c r="I269" s="225"/>
      <c r="J269" s="220"/>
      <c r="K269" s="220"/>
      <c r="L269" s="226"/>
      <c r="M269" s="227"/>
      <c r="N269" s="228"/>
      <c r="O269" s="228"/>
      <c r="P269" s="228"/>
      <c r="Q269" s="228"/>
      <c r="R269" s="228"/>
      <c r="S269" s="228"/>
      <c r="T269" s="22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0" t="s">
        <v>144</v>
      </c>
      <c r="AU269" s="230" t="s">
        <v>81</v>
      </c>
      <c r="AV269" s="13" t="s">
        <v>81</v>
      </c>
      <c r="AW269" s="13" t="s">
        <v>33</v>
      </c>
      <c r="AX269" s="13" t="s">
        <v>72</v>
      </c>
      <c r="AY269" s="230" t="s">
        <v>133</v>
      </c>
    </row>
    <row r="270" s="13" customFormat="1">
      <c r="A270" s="13"/>
      <c r="B270" s="219"/>
      <c r="C270" s="220"/>
      <c r="D270" s="221" t="s">
        <v>144</v>
      </c>
      <c r="E270" s="222" t="s">
        <v>19</v>
      </c>
      <c r="F270" s="223" t="s">
        <v>171</v>
      </c>
      <c r="G270" s="220"/>
      <c r="H270" s="224">
        <v>45.290999999999997</v>
      </c>
      <c r="I270" s="225"/>
      <c r="J270" s="220"/>
      <c r="K270" s="220"/>
      <c r="L270" s="226"/>
      <c r="M270" s="227"/>
      <c r="N270" s="228"/>
      <c r="O270" s="228"/>
      <c r="P270" s="228"/>
      <c r="Q270" s="228"/>
      <c r="R270" s="228"/>
      <c r="S270" s="228"/>
      <c r="T270" s="22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0" t="s">
        <v>144</v>
      </c>
      <c r="AU270" s="230" t="s">
        <v>81</v>
      </c>
      <c r="AV270" s="13" t="s">
        <v>81</v>
      </c>
      <c r="AW270" s="13" t="s">
        <v>33</v>
      </c>
      <c r="AX270" s="13" t="s">
        <v>72</v>
      </c>
      <c r="AY270" s="230" t="s">
        <v>133</v>
      </c>
    </row>
    <row r="271" s="14" customFormat="1">
      <c r="A271" s="14"/>
      <c r="B271" s="231"/>
      <c r="C271" s="232"/>
      <c r="D271" s="221" t="s">
        <v>144</v>
      </c>
      <c r="E271" s="233" t="s">
        <v>19</v>
      </c>
      <c r="F271" s="234" t="s">
        <v>146</v>
      </c>
      <c r="G271" s="232"/>
      <c r="H271" s="235">
        <v>550.43600000000004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1" t="s">
        <v>144</v>
      </c>
      <c r="AU271" s="241" t="s">
        <v>81</v>
      </c>
      <c r="AV271" s="14" t="s">
        <v>140</v>
      </c>
      <c r="AW271" s="14" t="s">
        <v>33</v>
      </c>
      <c r="AX271" s="14" t="s">
        <v>79</v>
      </c>
      <c r="AY271" s="241" t="s">
        <v>133</v>
      </c>
    </row>
    <row r="272" s="2" customFormat="1" ht="16.5" customHeight="1">
      <c r="A272" s="39"/>
      <c r="B272" s="40"/>
      <c r="C272" s="252" t="s">
        <v>7</v>
      </c>
      <c r="D272" s="252" t="s">
        <v>179</v>
      </c>
      <c r="E272" s="253" t="s">
        <v>288</v>
      </c>
      <c r="F272" s="254" t="s">
        <v>289</v>
      </c>
      <c r="G272" s="255" t="s">
        <v>224</v>
      </c>
      <c r="H272" s="256">
        <v>0.16500000000000001</v>
      </c>
      <c r="I272" s="257"/>
      <c r="J272" s="258">
        <f>ROUND(I272*H272,2)</f>
        <v>0</v>
      </c>
      <c r="K272" s="254" t="s">
        <v>139</v>
      </c>
      <c r="L272" s="259"/>
      <c r="M272" s="260" t="s">
        <v>19</v>
      </c>
      <c r="N272" s="261" t="s">
        <v>43</v>
      </c>
      <c r="O272" s="85"/>
      <c r="P272" s="210">
        <f>O272*H272</f>
        <v>0</v>
      </c>
      <c r="Q272" s="210">
        <v>0</v>
      </c>
      <c r="R272" s="210">
        <f>Q272*H272</f>
        <v>0</v>
      </c>
      <c r="S272" s="210">
        <v>0</v>
      </c>
      <c r="T272" s="21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2" t="s">
        <v>290</v>
      </c>
      <c r="AT272" s="212" t="s">
        <v>179</v>
      </c>
      <c r="AU272" s="212" t="s">
        <v>81</v>
      </c>
      <c r="AY272" s="18" t="s">
        <v>133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8" t="s">
        <v>79</v>
      </c>
      <c r="BK272" s="213">
        <f>ROUND(I272*H272,2)</f>
        <v>0</v>
      </c>
      <c r="BL272" s="18" t="s">
        <v>256</v>
      </c>
      <c r="BM272" s="212" t="s">
        <v>291</v>
      </c>
    </row>
    <row r="273" s="2" customFormat="1">
      <c r="A273" s="39"/>
      <c r="B273" s="40"/>
      <c r="C273" s="41"/>
      <c r="D273" s="214" t="s">
        <v>142</v>
      </c>
      <c r="E273" s="41"/>
      <c r="F273" s="215" t="s">
        <v>292</v>
      </c>
      <c r="G273" s="41"/>
      <c r="H273" s="41"/>
      <c r="I273" s="216"/>
      <c r="J273" s="41"/>
      <c r="K273" s="41"/>
      <c r="L273" s="45"/>
      <c r="M273" s="217"/>
      <c r="N273" s="218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142</v>
      </c>
      <c r="AU273" s="18" t="s">
        <v>81</v>
      </c>
    </row>
    <row r="274" s="15" customFormat="1">
      <c r="A274" s="15"/>
      <c r="B274" s="242"/>
      <c r="C274" s="243"/>
      <c r="D274" s="221" t="s">
        <v>144</v>
      </c>
      <c r="E274" s="244" t="s">
        <v>19</v>
      </c>
      <c r="F274" s="245" t="s">
        <v>161</v>
      </c>
      <c r="G274" s="243"/>
      <c r="H274" s="244" t="s">
        <v>19</v>
      </c>
      <c r="I274" s="246"/>
      <c r="J274" s="243"/>
      <c r="K274" s="243"/>
      <c r="L274" s="247"/>
      <c r="M274" s="248"/>
      <c r="N274" s="249"/>
      <c r="O274" s="249"/>
      <c r="P274" s="249"/>
      <c r="Q274" s="249"/>
      <c r="R274" s="249"/>
      <c r="S274" s="249"/>
      <c r="T274" s="25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1" t="s">
        <v>144</v>
      </c>
      <c r="AU274" s="251" t="s">
        <v>81</v>
      </c>
      <c r="AV274" s="15" t="s">
        <v>79</v>
      </c>
      <c r="AW274" s="15" t="s">
        <v>33</v>
      </c>
      <c r="AX274" s="15" t="s">
        <v>72</v>
      </c>
      <c r="AY274" s="251" t="s">
        <v>133</v>
      </c>
    </row>
    <row r="275" s="13" customFormat="1">
      <c r="A275" s="13"/>
      <c r="B275" s="219"/>
      <c r="C275" s="220"/>
      <c r="D275" s="221" t="s">
        <v>144</v>
      </c>
      <c r="E275" s="222" t="s">
        <v>19</v>
      </c>
      <c r="F275" s="223" t="s">
        <v>162</v>
      </c>
      <c r="G275" s="220"/>
      <c r="H275" s="224">
        <v>35.369999999999997</v>
      </c>
      <c r="I275" s="225"/>
      <c r="J275" s="220"/>
      <c r="K275" s="220"/>
      <c r="L275" s="226"/>
      <c r="M275" s="227"/>
      <c r="N275" s="228"/>
      <c r="O275" s="228"/>
      <c r="P275" s="228"/>
      <c r="Q275" s="228"/>
      <c r="R275" s="228"/>
      <c r="S275" s="228"/>
      <c r="T275" s="22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0" t="s">
        <v>144</v>
      </c>
      <c r="AU275" s="230" t="s">
        <v>81</v>
      </c>
      <c r="AV275" s="13" t="s">
        <v>81</v>
      </c>
      <c r="AW275" s="13" t="s">
        <v>33</v>
      </c>
      <c r="AX275" s="13" t="s">
        <v>72</v>
      </c>
      <c r="AY275" s="230" t="s">
        <v>133</v>
      </c>
    </row>
    <row r="276" s="13" customFormat="1">
      <c r="A276" s="13"/>
      <c r="B276" s="219"/>
      <c r="C276" s="220"/>
      <c r="D276" s="221" t="s">
        <v>144</v>
      </c>
      <c r="E276" s="222" t="s">
        <v>19</v>
      </c>
      <c r="F276" s="223" t="s">
        <v>163</v>
      </c>
      <c r="G276" s="220"/>
      <c r="H276" s="224">
        <v>44.999000000000002</v>
      </c>
      <c r="I276" s="225"/>
      <c r="J276" s="220"/>
      <c r="K276" s="220"/>
      <c r="L276" s="226"/>
      <c r="M276" s="227"/>
      <c r="N276" s="228"/>
      <c r="O276" s="228"/>
      <c r="P276" s="228"/>
      <c r="Q276" s="228"/>
      <c r="R276" s="228"/>
      <c r="S276" s="228"/>
      <c r="T276" s="22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0" t="s">
        <v>144</v>
      </c>
      <c r="AU276" s="230" t="s">
        <v>81</v>
      </c>
      <c r="AV276" s="13" t="s">
        <v>81</v>
      </c>
      <c r="AW276" s="13" t="s">
        <v>33</v>
      </c>
      <c r="AX276" s="13" t="s">
        <v>72</v>
      </c>
      <c r="AY276" s="230" t="s">
        <v>133</v>
      </c>
    </row>
    <row r="277" s="13" customFormat="1">
      <c r="A277" s="13"/>
      <c r="B277" s="219"/>
      <c r="C277" s="220"/>
      <c r="D277" s="221" t="s">
        <v>144</v>
      </c>
      <c r="E277" s="222" t="s">
        <v>19</v>
      </c>
      <c r="F277" s="223" t="s">
        <v>164</v>
      </c>
      <c r="G277" s="220"/>
      <c r="H277" s="224">
        <v>32.975999999999999</v>
      </c>
      <c r="I277" s="225"/>
      <c r="J277" s="220"/>
      <c r="K277" s="220"/>
      <c r="L277" s="226"/>
      <c r="M277" s="227"/>
      <c r="N277" s="228"/>
      <c r="O277" s="228"/>
      <c r="P277" s="228"/>
      <c r="Q277" s="228"/>
      <c r="R277" s="228"/>
      <c r="S277" s="228"/>
      <c r="T277" s="22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0" t="s">
        <v>144</v>
      </c>
      <c r="AU277" s="230" t="s">
        <v>81</v>
      </c>
      <c r="AV277" s="13" t="s">
        <v>81</v>
      </c>
      <c r="AW277" s="13" t="s">
        <v>33</v>
      </c>
      <c r="AX277" s="13" t="s">
        <v>72</v>
      </c>
      <c r="AY277" s="230" t="s">
        <v>133</v>
      </c>
    </row>
    <row r="278" s="13" customFormat="1">
      <c r="A278" s="13"/>
      <c r="B278" s="219"/>
      <c r="C278" s="220"/>
      <c r="D278" s="221" t="s">
        <v>144</v>
      </c>
      <c r="E278" s="222" t="s">
        <v>19</v>
      </c>
      <c r="F278" s="223" t="s">
        <v>165</v>
      </c>
      <c r="G278" s="220"/>
      <c r="H278" s="224">
        <v>33.216000000000001</v>
      </c>
      <c r="I278" s="225"/>
      <c r="J278" s="220"/>
      <c r="K278" s="220"/>
      <c r="L278" s="226"/>
      <c r="M278" s="227"/>
      <c r="N278" s="228"/>
      <c r="O278" s="228"/>
      <c r="P278" s="228"/>
      <c r="Q278" s="228"/>
      <c r="R278" s="228"/>
      <c r="S278" s="228"/>
      <c r="T278" s="22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0" t="s">
        <v>144</v>
      </c>
      <c r="AU278" s="230" t="s">
        <v>81</v>
      </c>
      <c r="AV278" s="13" t="s">
        <v>81</v>
      </c>
      <c r="AW278" s="13" t="s">
        <v>33</v>
      </c>
      <c r="AX278" s="13" t="s">
        <v>72</v>
      </c>
      <c r="AY278" s="230" t="s">
        <v>133</v>
      </c>
    </row>
    <row r="279" s="15" customFormat="1">
      <c r="A279" s="15"/>
      <c r="B279" s="242"/>
      <c r="C279" s="243"/>
      <c r="D279" s="221" t="s">
        <v>144</v>
      </c>
      <c r="E279" s="244" t="s">
        <v>19</v>
      </c>
      <c r="F279" s="245" t="s">
        <v>166</v>
      </c>
      <c r="G279" s="243"/>
      <c r="H279" s="244" t="s">
        <v>19</v>
      </c>
      <c r="I279" s="246"/>
      <c r="J279" s="243"/>
      <c r="K279" s="243"/>
      <c r="L279" s="247"/>
      <c r="M279" s="248"/>
      <c r="N279" s="249"/>
      <c r="O279" s="249"/>
      <c r="P279" s="249"/>
      <c r="Q279" s="249"/>
      <c r="R279" s="249"/>
      <c r="S279" s="249"/>
      <c r="T279" s="25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1" t="s">
        <v>144</v>
      </c>
      <c r="AU279" s="251" t="s">
        <v>81</v>
      </c>
      <c r="AV279" s="15" t="s">
        <v>79</v>
      </c>
      <c r="AW279" s="15" t="s">
        <v>33</v>
      </c>
      <c r="AX279" s="15" t="s">
        <v>72</v>
      </c>
      <c r="AY279" s="251" t="s">
        <v>133</v>
      </c>
    </row>
    <row r="280" s="13" customFormat="1">
      <c r="A280" s="13"/>
      <c r="B280" s="219"/>
      <c r="C280" s="220"/>
      <c r="D280" s="221" t="s">
        <v>144</v>
      </c>
      <c r="E280" s="222" t="s">
        <v>19</v>
      </c>
      <c r="F280" s="223" t="s">
        <v>167</v>
      </c>
      <c r="G280" s="220"/>
      <c r="H280" s="224">
        <v>145.46899999999999</v>
      </c>
      <c r="I280" s="225"/>
      <c r="J280" s="220"/>
      <c r="K280" s="220"/>
      <c r="L280" s="226"/>
      <c r="M280" s="227"/>
      <c r="N280" s="228"/>
      <c r="O280" s="228"/>
      <c r="P280" s="228"/>
      <c r="Q280" s="228"/>
      <c r="R280" s="228"/>
      <c r="S280" s="228"/>
      <c r="T280" s="22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0" t="s">
        <v>144</v>
      </c>
      <c r="AU280" s="230" t="s">
        <v>81</v>
      </c>
      <c r="AV280" s="13" t="s">
        <v>81</v>
      </c>
      <c r="AW280" s="13" t="s">
        <v>33</v>
      </c>
      <c r="AX280" s="13" t="s">
        <v>72</v>
      </c>
      <c r="AY280" s="230" t="s">
        <v>133</v>
      </c>
    </row>
    <row r="281" s="13" customFormat="1">
      <c r="A281" s="13"/>
      <c r="B281" s="219"/>
      <c r="C281" s="220"/>
      <c r="D281" s="221" t="s">
        <v>144</v>
      </c>
      <c r="E281" s="222" t="s">
        <v>19</v>
      </c>
      <c r="F281" s="223" t="s">
        <v>168</v>
      </c>
      <c r="G281" s="220"/>
      <c r="H281" s="224">
        <v>62.993000000000002</v>
      </c>
      <c r="I281" s="225"/>
      <c r="J281" s="220"/>
      <c r="K281" s="220"/>
      <c r="L281" s="226"/>
      <c r="M281" s="227"/>
      <c r="N281" s="228"/>
      <c r="O281" s="228"/>
      <c r="P281" s="228"/>
      <c r="Q281" s="228"/>
      <c r="R281" s="228"/>
      <c r="S281" s="228"/>
      <c r="T281" s="22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0" t="s">
        <v>144</v>
      </c>
      <c r="AU281" s="230" t="s">
        <v>81</v>
      </c>
      <c r="AV281" s="13" t="s">
        <v>81</v>
      </c>
      <c r="AW281" s="13" t="s">
        <v>33</v>
      </c>
      <c r="AX281" s="13" t="s">
        <v>72</v>
      </c>
      <c r="AY281" s="230" t="s">
        <v>133</v>
      </c>
    </row>
    <row r="282" s="13" customFormat="1">
      <c r="A282" s="13"/>
      <c r="B282" s="219"/>
      <c r="C282" s="220"/>
      <c r="D282" s="221" t="s">
        <v>144</v>
      </c>
      <c r="E282" s="222" t="s">
        <v>19</v>
      </c>
      <c r="F282" s="223" t="s">
        <v>169</v>
      </c>
      <c r="G282" s="220"/>
      <c r="H282" s="224">
        <v>26.640000000000001</v>
      </c>
      <c r="I282" s="225"/>
      <c r="J282" s="220"/>
      <c r="K282" s="220"/>
      <c r="L282" s="226"/>
      <c r="M282" s="227"/>
      <c r="N282" s="228"/>
      <c r="O282" s="228"/>
      <c r="P282" s="228"/>
      <c r="Q282" s="228"/>
      <c r="R282" s="228"/>
      <c r="S282" s="228"/>
      <c r="T282" s="22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0" t="s">
        <v>144</v>
      </c>
      <c r="AU282" s="230" t="s">
        <v>81</v>
      </c>
      <c r="AV282" s="13" t="s">
        <v>81</v>
      </c>
      <c r="AW282" s="13" t="s">
        <v>33</v>
      </c>
      <c r="AX282" s="13" t="s">
        <v>72</v>
      </c>
      <c r="AY282" s="230" t="s">
        <v>133</v>
      </c>
    </row>
    <row r="283" s="13" customFormat="1">
      <c r="A283" s="13"/>
      <c r="B283" s="219"/>
      <c r="C283" s="220"/>
      <c r="D283" s="221" t="s">
        <v>144</v>
      </c>
      <c r="E283" s="222" t="s">
        <v>19</v>
      </c>
      <c r="F283" s="223" t="s">
        <v>170</v>
      </c>
      <c r="G283" s="220"/>
      <c r="H283" s="224">
        <v>123.482</v>
      </c>
      <c r="I283" s="225"/>
      <c r="J283" s="220"/>
      <c r="K283" s="220"/>
      <c r="L283" s="226"/>
      <c r="M283" s="227"/>
      <c r="N283" s="228"/>
      <c r="O283" s="228"/>
      <c r="P283" s="228"/>
      <c r="Q283" s="228"/>
      <c r="R283" s="228"/>
      <c r="S283" s="228"/>
      <c r="T283" s="22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0" t="s">
        <v>144</v>
      </c>
      <c r="AU283" s="230" t="s">
        <v>81</v>
      </c>
      <c r="AV283" s="13" t="s">
        <v>81</v>
      </c>
      <c r="AW283" s="13" t="s">
        <v>33</v>
      </c>
      <c r="AX283" s="13" t="s">
        <v>72</v>
      </c>
      <c r="AY283" s="230" t="s">
        <v>133</v>
      </c>
    </row>
    <row r="284" s="13" customFormat="1">
      <c r="A284" s="13"/>
      <c r="B284" s="219"/>
      <c r="C284" s="220"/>
      <c r="D284" s="221" t="s">
        <v>144</v>
      </c>
      <c r="E284" s="222" t="s">
        <v>19</v>
      </c>
      <c r="F284" s="223" t="s">
        <v>171</v>
      </c>
      <c r="G284" s="220"/>
      <c r="H284" s="224">
        <v>45.290999999999997</v>
      </c>
      <c r="I284" s="225"/>
      <c r="J284" s="220"/>
      <c r="K284" s="220"/>
      <c r="L284" s="226"/>
      <c r="M284" s="227"/>
      <c r="N284" s="228"/>
      <c r="O284" s="228"/>
      <c r="P284" s="228"/>
      <c r="Q284" s="228"/>
      <c r="R284" s="228"/>
      <c r="S284" s="228"/>
      <c r="T284" s="22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0" t="s">
        <v>144</v>
      </c>
      <c r="AU284" s="230" t="s">
        <v>81</v>
      </c>
      <c r="AV284" s="13" t="s">
        <v>81</v>
      </c>
      <c r="AW284" s="13" t="s">
        <v>33</v>
      </c>
      <c r="AX284" s="13" t="s">
        <v>72</v>
      </c>
      <c r="AY284" s="230" t="s">
        <v>133</v>
      </c>
    </row>
    <row r="285" s="14" customFormat="1">
      <c r="A285" s="14"/>
      <c r="B285" s="231"/>
      <c r="C285" s="232"/>
      <c r="D285" s="221" t="s">
        <v>144</v>
      </c>
      <c r="E285" s="233" t="s">
        <v>19</v>
      </c>
      <c r="F285" s="234" t="s">
        <v>146</v>
      </c>
      <c r="G285" s="232"/>
      <c r="H285" s="235">
        <v>550.43600000000004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1" t="s">
        <v>144</v>
      </c>
      <c r="AU285" s="241" t="s">
        <v>81</v>
      </c>
      <c r="AV285" s="14" t="s">
        <v>140</v>
      </c>
      <c r="AW285" s="14" t="s">
        <v>33</v>
      </c>
      <c r="AX285" s="14" t="s">
        <v>79</v>
      </c>
      <c r="AY285" s="241" t="s">
        <v>133</v>
      </c>
    </row>
    <row r="286" s="13" customFormat="1">
      <c r="A286" s="13"/>
      <c r="B286" s="219"/>
      <c r="C286" s="220"/>
      <c r="D286" s="221" t="s">
        <v>144</v>
      </c>
      <c r="E286" s="220"/>
      <c r="F286" s="223" t="s">
        <v>293</v>
      </c>
      <c r="G286" s="220"/>
      <c r="H286" s="224">
        <v>0.16500000000000001</v>
      </c>
      <c r="I286" s="225"/>
      <c r="J286" s="220"/>
      <c r="K286" s="220"/>
      <c r="L286" s="226"/>
      <c r="M286" s="227"/>
      <c r="N286" s="228"/>
      <c r="O286" s="228"/>
      <c r="P286" s="228"/>
      <c r="Q286" s="228"/>
      <c r="R286" s="228"/>
      <c r="S286" s="228"/>
      <c r="T286" s="22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0" t="s">
        <v>144</v>
      </c>
      <c r="AU286" s="230" t="s">
        <v>81</v>
      </c>
      <c r="AV286" s="13" t="s">
        <v>81</v>
      </c>
      <c r="AW286" s="13" t="s">
        <v>4</v>
      </c>
      <c r="AX286" s="13" t="s">
        <v>79</v>
      </c>
      <c r="AY286" s="230" t="s">
        <v>133</v>
      </c>
    </row>
    <row r="287" s="2" customFormat="1" ht="16.5" customHeight="1">
      <c r="A287" s="39"/>
      <c r="B287" s="40"/>
      <c r="C287" s="201" t="s">
        <v>294</v>
      </c>
      <c r="D287" s="201" t="s">
        <v>135</v>
      </c>
      <c r="E287" s="202" t="s">
        <v>295</v>
      </c>
      <c r="F287" s="203" t="s">
        <v>296</v>
      </c>
      <c r="G287" s="204" t="s">
        <v>150</v>
      </c>
      <c r="H287" s="205">
        <v>550.43600000000004</v>
      </c>
      <c r="I287" s="206"/>
      <c r="J287" s="207">
        <f>ROUND(I287*H287,2)</f>
        <v>0</v>
      </c>
      <c r="K287" s="203" t="s">
        <v>139</v>
      </c>
      <c r="L287" s="45"/>
      <c r="M287" s="208" t="s">
        <v>19</v>
      </c>
      <c r="N287" s="209" t="s">
        <v>43</v>
      </c>
      <c r="O287" s="85"/>
      <c r="P287" s="210">
        <f>O287*H287</f>
        <v>0</v>
      </c>
      <c r="Q287" s="210">
        <v>0.00088000000000000003</v>
      </c>
      <c r="R287" s="210">
        <f>Q287*H287</f>
        <v>0.48438368000000004</v>
      </c>
      <c r="S287" s="210">
        <v>0</v>
      </c>
      <c r="T287" s="21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2" t="s">
        <v>256</v>
      </c>
      <c r="AT287" s="212" t="s">
        <v>135</v>
      </c>
      <c r="AU287" s="212" t="s">
        <v>81</v>
      </c>
      <c r="AY287" s="18" t="s">
        <v>133</v>
      </c>
      <c r="BE287" s="213">
        <f>IF(N287="základní",J287,0)</f>
        <v>0</v>
      </c>
      <c r="BF287" s="213">
        <f>IF(N287="snížená",J287,0)</f>
        <v>0</v>
      </c>
      <c r="BG287" s="213">
        <f>IF(N287="zákl. přenesená",J287,0)</f>
        <v>0</v>
      </c>
      <c r="BH287" s="213">
        <f>IF(N287="sníž. přenesená",J287,0)</f>
        <v>0</v>
      </c>
      <c r="BI287" s="213">
        <f>IF(N287="nulová",J287,0)</f>
        <v>0</v>
      </c>
      <c r="BJ287" s="18" t="s">
        <v>79</v>
      </c>
      <c r="BK287" s="213">
        <f>ROUND(I287*H287,2)</f>
        <v>0</v>
      </c>
      <c r="BL287" s="18" t="s">
        <v>256</v>
      </c>
      <c r="BM287" s="212" t="s">
        <v>297</v>
      </c>
    </row>
    <row r="288" s="2" customFormat="1">
      <c r="A288" s="39"/>
      <c r="B288" s="40"/>
      <c r="C288" s="41"/>
      <c r="D288" s="214" t="s">
        <v>142</v>
      </c>
      <c r="E288" s="41"/>
      <c r="F288" s="215" t="s">
        <v>298</v>
      </c>
      <c r="G288" s="41"/>
      <c r="H288" s="41"/>
      <c r="I288" s="216"/>
      <c r="J288" s="41"/>
      <c r="K288" s="41"/>
      <c r="L288" s="45"/>
      <c r="M288" s="217"/>
      <c r="N288" s="218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142</v>
      </c>
      <c r="AU288" s="18" t="s">
        <v>81</v>
      </c>
    </row>
    <row r="289" s="15" customFormat="1">
      <c r="A289" s="15"/>
      <c r="B289" s="242"/>
      <c r="C289" s="243"/>
      <c r="D289" s="221" t="s">
        <v>144</v>
      </c>
      <c r="E289" s="244" t="s">
        <v>19</v>
      </c>
      <c r="F289" s="245" t="s">
        <v>161</v>
      </c>
      <c r="G289" s="243"/>
      <c r="H289" s="244" t="s">
        <v>19</v>
      </c>
      <c r="I289" s="246"/>
      <c r="J289" s="243"/>
      <c r="K289" s="243"/>
      <c r="L289" s="247"/>
      <c r="M289" s="248"/>
      <c r="N289" s="249"/>
      <c r="O289" s="249"/>
      <c r="P289" s="249"/>
      <c r="Q289" s="249"/>
      <c r="R289" s="249"/>
      <c r="S289" s="249"/>
      <c r="T289" s="25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1" t="s">
        <v>144</v>
      </c>
      <c r="AU289" s="251" t="s">
        <v>81</v>
      </c>
      <c r="AV289" s="15" t="s">
        <v>79</v>
      </c>
      <c r="AW289" s="15" t="s">
        <v>33</v>
      </c>
      <c r="AX289" s="15" t="s">
        <v>72</v>
      </c>
      <c r="AY289" s="251" t="s">
        <v>133</v>
      </c>
    </row>
    <row r="290" s="13" customFormat="1">
      <c r="A290" s="13"/>
      <c r="B290" s="219"/>
      <c r="C290" s="220"/>
      <c r="D290" s="221" t="s">
        <v>144</v>
      </c>
      <c r="E290" s="222" t="s">
        <v>19</v>
      </c>
      <c r="F290" s="223" t="s">
        <v>162</v>
      </c>
      <c r="G290" s="220"/>
      <c r="H290" s="224">
        <v>35.369999999999997</v>
      </c>
      <c r="I290" s="225"/>
      <c r="J290" s="220"/>
      <c r="K290" s="220"/>
      <c r="L290" s="226"/>
      <c r="M290" s="227"/>
      <c r="N290" s="228"/>
      <c r="O290" s="228"/>
      <c r="P290" s="228"/>
      <c r="Q290" s="228"/>
      <c r="R290" s="228"/>
      <c r="S290" s="228"/>
      <c r="T290" s="22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0" t="s">
        <v>144</v>
      </c>
      <c r="AU290" s="230" t="s">
        <v>81</v>
      </c>
      <c r="AV290" s="13" t="s">
        <v>81</v>
      </c>
      <c r="AW290" s="13" t="s">
        <v>33</v>
      </c>
      <c r="AX290" s="13" t="s">
        <v>72</v>
      </c>
      <c r="AY290" s="230" t="s">
        <v>133</v>
      </c>
    </row>
    <row r="291" s="13" customFormat="1">
      <c r="A291" s="13"/>
      <c r="B291" s="219"/>
      <c r="C291" s="220"/>
      <c r="D291" s="221" t="s">
        <v>144</v>
      </c>
      <c r="E291" s="222" t="s">
        <v>19</v>
      </c>
      <c r="F291" s="223" t="s">
        <v>163</v>
      </c>
      <c r="G291" s="220"/>
      <c r="H291" s="224">
        <v>44.999000000000002</v>
      </c>
      <c r="I291" s="225"/>
      <c r="J291" s="220"/>
      <c r="K291" s="220"/>
      <c r="L291" s="226"/>
      <c r="M291" s="227"/>
      <c r="N291" s="228"/>
      <c r="O291" s="228"/>
      <c r="P291" s="228"/>
      <c r="Q291" s="228"/>
      <c r="R291" s="228"/>
      <c r="S291" s="228"/>
      <c r="T291" s="22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0" t="s">
        <v>144</v>
      </c>
      <c r="AU291" s="230" t="s">
        <v>81</v>
      </c>
      <c r="AV291" s="13" t="s">
        <v>81</v>
      </c>
      <c r="AW291" s="13" t="s">
        <v>33</v>
      </c>
      <c r="AX291" s="13" t="s">
        <v>72</v>
      </c>
      <c r="AY291" s="230" t="s">
        <v>133</v>
      </c>
    </row>
    <row r="292" s="13" customFormat="1">
      <c r="A292" s="13"/>
      <c r="B292" s="219"/>
      <c r="C292" s="220"/>
      <c r="D292" s="221" t="s">
        <v>144</v>
      </c>
      <c r="E292" s="222" t="s">
        <v>19</v>
      </c>
      <c r="F292" s="223" t="s">
        <v>164</v>
      </c>
      <c r="G292" s="220"/>
      <c r="H292" s="224">
        <v>32.975999999999999</v>
      </c>
      <c r="I292" s="225"/>
      <c r="J292" s="220"/>
      <c r="K292" s="220"/>
      <c r="L292" s="226"/>
      <c r="M292" s="227"/>
      <c r="N292" s="228"/>
      <c r="O292" s="228"/>
      <c r="P292" s="228"/>
      <c r="Q292" s="228"/>
      <c r="R292" s="228"/>
      <c r="S292" s="228"/>
      <c r="T292" s="22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0" t="s">
        <v>144</v>
      </c>
      <c r="AU292" s="230" t="s">
        <v>81</v>
      </c>
      <c r="AV292" s="13" t="s">
        <v>81</v>
      </c>
      <c r="AW292" s="13" t="s">
        <v>33</v>
      </c>
      <c r="AX292" s="13" t="s">
        <v>72</v>
      </c>
      <c r="AY292" s="230" t="s">
        <v>133</v>
      </c>
    </row>
    <row r="293" s="13" customFormat="1">
      <c r="A293" s="13"/>
      <c r="B293" s="219"/>
      <c r="C293" s="220"/>
      <c r="D293" s="221" t="s">
        <v>144</v>
      </c>
      <c r="E293" s="222" t="s">
        <v>19</v>
      </c>
      <c r="F293" s="223" t="s">
        <v>165</v>
      </c>
      <c r="G293" s="220"/>
      <c r="H293" s="224">
        <v>33.216000000000001</v>
      </c>
      <c r="I293" s="225"/>
      <c r="J293" s="220"/>
      <c r="K293" s="220"/>
      <c r="L293" s="226"/>
      <c r="M293" s="227"/>
      <c r="N293" s="228"/>
      <c r="O293" s="228"/>
      <c r="P293" s="228"/>
      <c r="Q293" s="228"/>
      <c r="R293" s="228"/>
      <c r="S293" s="228"/>
      <c r="T293" s="22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0" t="s">
        <v>144</v>
      </c>
      <c r="AU293" s="230" t="s">
        <v>81</v>
      </c>
      <c r="AV293" s="13" t="s">
        <v>81</v>
      </c>
      <c r="AW293" s="13" t="s">
        <v>33</v>
      </c>
      <c r="AX293" s="13" t="s">
        <v>72</v>
      </c>
      <c r="AY293" s="230" t="s">
        <v>133</v>
      </c>
    </row>
    <row r="294" s="15" customFormat="1">
      <c r="A294" s="15"/>
      <c r="B294" s="242"/>
      <c r="C294" s="243"/>
      <c r="D294" s="221" t="s">
        <v>144</v>
      </c>
      <c r="E294" s="244" t="s">
        <v>19</v>
      </c>
      <c r="F294" s="245" t="s">
        <v>166</v>
      </c>
      <c r="G294" s="243"/>
      <c r="H294" s="244" t="s">
        <v>19</v>
      </c>
      <c r="I294" s="246"/>
      <c r="J294" s="243"/>
      <c r="K294" s="243"/>
      <c r="L294" s="247"/>
      <c r="M294" s="248"/>
      <c r="N294" s="249"/>
      <c r="O294" s="249"/>
      <c r="P294" s="249"/>
      <c r="Q294" s="249"/>
      <c r="R294" s="249"/>
      <c r="S294" s="249"/>
      <c r="T294" s="250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1" t="s">
        <v>144</v>
      </c>
      <c r="AU294" s="251" t="s">
        <v>81</v>
      </c>
      <c r="AV294" s="15" t="s">
        <v>79</v>
      </c>
      <c r="AW294" s="15" t="s">
        <v>33</v>
      </c>
      <c r="AX294" s="15" t="s">
        <v>72</v>
      </c>
      <c r="AY294" s="251" t="s">
        <v>133</v>
      </c>
    </row>
    <row r="295" s="13" customFormat="1">
      <c r="A295" s="13"/>
      <c r="B295" s="219"/>
      <c r="C295" s="220"/>
      <c r="D295" s="221" t="s">
        <v>144</v>
      </c>
      <c r="E295" s="222" t="s">
        <v>19</v>
      </c>
      <c r="F295" s="223" t="s">
        <v>167</v>
      </c>
      <c r="G295" s="220"/>
      <c r="H295" s="224">
        <v>145.46899999999999</v>
      </c>
      <c r="I295" s="225"/>
      <c r="J295" s="220"/>
      <c r="K295" s="220"/>
      <c r="L295" s="226"/>
      <c r="M295" s="227"/>
      <c r="N295" s="228"/>
      <c r="O295" s="228"/>
      <c r="P295" s="228"/>
      <c r="Q295" s="228"/>
      <c r="R295" s="228"/>
      <c r="S295" s="228"/>
      <c r="T295" s="22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0" t="s">
        <v>144</v>
      </c>
      <c r="AU295" s="230" t="s">
        <v>81</v>
      </c>
      <c r="AV295" s="13" t="s">
        <v>81</v>
      </c>
      <c r="AW295" s="13" t="s">
        <v>33</v>
      </c>
      <c r="AX295" s="13" t="s">
        <v>72</v>
      </c>
      <c r="AY295" s="230" t="s">
        <v>133</v>
      </c>
    </row>
    <row r="296" s="13" customFormat="1">
      <c r="A296" s="13"/>
      <c r="B296" s="219"/>
      <c r="C296" s="220"/>
      <c r="D296" s="221" t="s">
        <v>144</v>
      </c>
      <c r="E296" s="222" t="s">
        <v>19</v>
      </c>
      <c r="F296" s="223" t="s">
        <v>168</v>
      </c>
      <c r="G296" s="220"/>
      <c r="H296" s="224">
        <v>62.993000000000002</v>
      </c>
      <c r="I296" s="225"/>
      <c r="J296" s="220"/>
      <c r="K296" s="220"/>
      <c r="L296" s="226"/>
      <c r="M296" s="227"/>
      <c r="N296" s="228"/>
      <c r="O296" s="228"/>
      <c r="P296" s="228"/>
      <c r="Q296" s="228"/>
      <c r="R296" s="228"/>
      <c r="S296" s="228"/>
      <c r="T296" s="22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0" t="s">
        <v>144</v>
      </c>
      <c r="AU296" s="230" t="s">
        <v>81</v>
      </c>
      <c r="AV296" s="13" t="s">
        <v>81</v>
      </c>
      <c r="AW296" s="13" t="s">
        <v>33</v>
      </c>
      <c r="AX296" s="13" t="s">
        <v>72</v>
      </c>
      <c r="AY296" s="230" t="s">
        <v>133</v>
      </c>
    </row>
    <row r="297" s="13" customFormat="1">
      <c r="A297" s="13"/>
      <c r="B297" s="219"/>
      <c r="C297" s="220"/>
      <c r="D297" s="221" t="s">
        <v>144</v>
      </c>
      <c r="E297" s="222" t="s">
        <v>19</v>
      </c>
      <c r="F297" s="223" t="s">
        <v>169</v>
      </c>
      <c r="G297" s="220"/>
      <c r="H297" s="224">
        <v>26.640000000000001</v>
      </c>
      <c r="I297" s="225"/>
      <c r="J297" s="220"/>
      <c r="K297" s="220"/>
      <c r="L297" s="226"/>
      <c r="M297" s="227"/>
      <c r="N297" s="228"/>
      <c r="O297" s="228"/>
      <c r="P297" s="228"/>
      <c r="Q297" s="228"/>
      <c r="R297" s="228"/>
      <c r="S297" s="228"/>
      <c r="T297" s="22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0" t="s">
        <v>144</v>
      </c>
      <c r="AU297" s="230" t="s">
        <v>81</v>
      </c>
      <c r="AV297" s="13" t="s">
        <v>81</v>
      </c>
      <c r="AW297" s="13" t="s">
        <v>33</v>
      </c>
      <c r="AX297" s="13" t="s">
        <v>72</v>
      </c>
      <c r="AY297" s="230" t="s">
        <v>133</v>
      </c>
    </row>
    <row r="298" s="13" customFormat="1">
      <c r="A298" s="13"/>
      <c r="B298" s="219"/>
      <c r="C298" s="220"/>
      <c r="D298" s="221" t="s">
        <v>144</v>
      </c>
      <c r="E298" s="222" t="s">
        <v>19</v>
      </c>
      <c r="F298" s="223" t="s">
        <v>170</v>
      </c>
      <c r="G298" s="220"/>
      <c r="H298" s="224">
        <v>123.482</v>
      </c>
      <c r="I298" s="225"/>
      <c r="J298" s="220"/>
      <c r="K298" s="220"/>
      <c r="L298" s="226"/>
      <c r="M298" s="227"/>
      <c r="N298" s="228"/>
      <c r="O298" s="228"/>
      <c r="P298" s="228"/>
      <c r="Q298" s="228"/>
      <c r="R298" s="228"/>
      <c r="S298" s="228"/>
      <c r="T298" s="22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0" t="s">
        <v>144</v>
      </c>
      <c r="AU298" s="230" t="s">
        <v>81</v>
      </c>
      <c r="AV298" s="13" t="s">
        <v>81</v>
      </c>
      <c r="AW298" s="13" t="s">
        <v>33</v>
      </c>
      <c r="AX298" s="13" t="s">
        <v>72</v>
      </c>
      <c r="AY298" s="230" t="s">
        <v>133</v>
      </c>
    </row>
    <row r="299" s="13" customFormat="1">
      <c r="A299" s="13"/>
      <c r="B299" s="219"/>
      <c r="C299" s="220"/>
      <c r="D299" s="221" t="s">
        <v>144</v>
      </c>
      <c r="E299" s="222" t="s">
        <v>19</v>
      </c>
      <c r="F299" s="223" t="s">
        <v>171</v>
      </c>
      <c r="G299" s="220"/>
      <c r="H299" s="224">
        <v>45.290999999999997</v>
      </c>
      <c r="I299" s="225"/>
      <c r="J299" s="220"/>
      <c r="K299" s="220"/>
      <c r="L299" s="226"/>
      <c r="M299" s="227"/>
      <c r="N299" s="228"/>
      <c r="O299" s="228"/>
      <c r="P299" s="228"/>
      <c r="Q299" s="228"/>
      <c r="R299" s="228"/>
      <c r="S299" s="228"/>
      <c r="T299" s="22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0" t="s">
        <v>144</v>
      </c>
      <c r="AU299" s="230" t="s">
        <v>81</v>
      </c>
      <c r="AV299" s="13" t="s">
        <v>81</v>
      </c>
      <c r="AW299" s="13" t="s">
        <v>33</v>
      </c>
      <c r="AX299" s="13" t="s">
        <v>72</v>
      </c>
      <c r="AY299" s="230" t="s">
        <v>133</v>
      </c>
    </row>
    <row r="300" s="14" customFormat="1">
      <c r="A300" s="14"/>
      <c r="B300" s="231"/>
      <c r="C300" s="232"/>
      <c r="D300" s="221" t="s">
        <v>144</v>
      </c>
      <c r="E300" s="233" t="s">
        <v>19</v>
      </c>
      <c r="F300" s="234" t="s">
        <v>146</v>
      </c>
      <c r="G300" s="232"/>
      <c r="H300" s="235">
        <v>550.43600000000004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1" t="s">
        <v>144</v>
      </c>
      <c r="AU300" s="241" t="s">
        <v>81</v>
      </c>
      <c r="AV300" s="14" t="s">
        <v>140</v>
      </c>
      <c r="AW300" s="14" t="s">
        <v>33</v>
      </c>
      <c r="AX300" s="14" t="s">
        <v>79</v>
      </c>
      <c r="AY300" s="241" t="s">
        <v>133</v>
      </c>
    </row>
    <row r="301" s="2" customFormat="1" ht="24.15" customHeight="1">
      <c r="A301" s="39"/>
      <c r="B301" s="40"/>
      <c r="C301" s="252" t="s">
        <v>299</v>
      </c>
      <c r="D301" s="252" t="s">
        <v>179</v>
      </c>
      <c r="E301" s="253" t="s">
        <v>300</v>
      </c>
      <c r="F301" s="254" t="s">
        <v>301</v>
      </c>
      <c r="G301" s="255" t="s">
        <v>150</v>
      </c>
      <c r="H301" s="256">
        <v>641.53300000000002</v>
      </c>
      <c r="I301" s="257"/>
      <c r="J301" s="258">
        <f>ROUND(I301*H301,2)</f>
        <v>0</v>
      </c>
      <c r="K301" s="254" t="s">
        <v>139</v>
      </c>
      <c r="L301" s="259"/>
      <c r="M301" s="260" t="s">
        <v>19</v>
      </c>
      <c r="N301" s="261" t="s">
        <v>43</v>
      </c>
      <c r="O301" s="85"/>
      <c r="P301" s="210">
        <f>O301*H301</f>
        <v>0</v>
      </c>
      <c r="Q301" s="210">
        <v>0.0054000000000000003</v>
      </c>
      <c r="R301" s="210">
        <f>Q301*H301</f>
        <v>3.4642782000000003</v>
      </c>
      <c r="S301" s="210">
        <v>0</v>
      </c>
      <c r="T301" s="21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2" t="s">
        <v>290</v>
      </c>
      <c r="AT301" s="212" t="s">
        <v>179</v>
      </c>
      <c r="AU301" s="212" t="s">
        <v>81</v>
      </c>
      <c r="AY301" s="18" t="s">
        <v>133</v>
      </c>
      <c r="BE301" s="213">
        <f>IF(N301="základní",J301,0)</f>
        <v>0</v>
      </c>
      <c r="BF301" s="213">
        <f>IF(N301="snížená",J301,0)</f>
        <v>0</v>
      </c>
      <c r="BG301" s="213">
        <f>IF(N301="zákl. přenesená",J301,0)</f>
        <v>0</v>
      </c>
      <c r="BH301" s="213">
        <f>IF(N301="sníž. přenesená",J301,0)</f>
        <v>0</v>
      </c>
      <c r="BI301" s="213">
        <f>IF(N301="nulová",J301,0)</f>
        <v>0</v>
      </c>
      <c r="BJ301" s="18" t="s">
        <v>79</v>
      </c>
      <c r="BK301" s="213">
        <f>ROUND(I301*H301,2)</f>
        <v>0</v>
      </c>
      <c r="BL301" s="18" t="s">
        <v>256</v>
      </c>
      <c r="BM301" s="212" t="s">
        <v>302</v>
      </c>
    </row>
    <row r="302" s="2" customFormat="1">
      <c r="A302" s="39"/>
      <c r="B302" s="40"/>
      <c r="C302" s="41"/>
      <c r="D302" s="214" t="s">
        <v>142</v>
      </c>
      <c r="E302" s="41"/>
      <c r="F302" s="215" t="s">
        <v>303</v>
      </c>
      <c r="G302" s="41"/>
      <c r="H302" s="41"/>
      <c r="I302" s="216"/>
      <c r="J302" s="41"/>
      <c r="K302" s="41"/>
      <c r="L302" s="45"/>
      <c r="M302" s="217"/>
      <c r="N302" s="218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142</v>
      </c>
      <c r="AU302" s="18" t="s">
        <v>81</v>
      </c>
    </row>
    <row r="303" s="15" customFormat="1">
      <c r="A303" s="15"/>
      <c r="B303" s="242"/>
      <c r="C303" s="243"/>
      <c r="D303" s="221" t="s">
        <v>144</v>
      </c>
      <c r="E303" s="244" t="s">
        <v>19</v>
      </c>
      <c r="F303" s="245" t="s">
        <v>161</v>
      </c>
      <c r="G303" s="243"/>
      <c r="H303" s="244" t="s">
        <v>19</v>
      </c>
      <c r="I303" s="246"/>
      <c r="J303" s="243"/>
      <c r="K303" s="243"/>
      <c r="L303" s="247"/>
      <c r="M303" s="248"/>
      <c r="N303" s="249"/>
      <c r="O303" s="249"/>
      <c r="P303" s="249"/>
      <c r="Q303" s="249"/>
      <c r="R303" s="249"/>
      <c r="S303" s="249"/>
      <c r="T303" s="250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1" t="s">
        <v>144</v>
      </c>
      <c r="AU303" s="251" t="s">
        <v>81</v>
      </c>
      <c r="AV303" s="15" t="s">
        <v>79</v>
      </c>
      <c r="AW303" s="15" t="s">
        <v>33</v>
      </c>
      <c r="AX303" s="15" t="s">
        <v>72</v>
      </c>
      <c r="AY303" s="251" t="s">
        <v>133</v>
      </c>
    </row>
    <row r="304" s="13" customFormat="1">
      <c r="A304" s="13"/>
      <c r="B304" s="219"/>
      <c r="C304" s="220"/>
      <c r="D304" s="221" t="s">
        <v>144</v>
      </c>
      <c r="E304" s="222" t="s">
        <v>19</v>
      </c>
      <c r="F304" s="223" t="s">
        <v>162</v>
      </c>
      <c r="G304" s="220"/>
      <c r="H304" s="224">
        <v>35.369999999999997</v>
      </c>
      <c r="I304" s="225"/>
      <c r="J304" s="220"/>
      <c r="K304" s="220"/>
      <c r="L304" s="226"/>
      <c r="M304" s="227"/>
      <c r="N304" s="228"/>
      <c r="O304" s="228"/>
      <c r="P304" s="228"/>
      <c r="Q304" s="228"/>
      <c r="R304" s="228"/>
      <c r="S304" s="228"/>
      <c r="T304" s="22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0" t="s">
        <v>144</v>
      </c>
      <c r="AU304" s="230" t="s">
        <v>81</v>
      </c>
      <c r="AV304" s="13" t="s">
        <v>81</v>
      </c>
      <c r="AW304" s="13" t="s">
        <v>33</v>
      </c>
      <c r="AX304" s="13" t="s">
        <v>72</v>
      </c>
      <c r="AY304" s="230" t="s">
        <v>133</v>
      </c>
    </row>
    <row r="305" s="13" customFormat="1">
      <c r="A305" s="13"/>
      <c r="B305" s="219"/>
      <c r="C305" s="220"/>
      <c r="D305" s="221" t="s">
        <v>144</v>
      </c>
      <c r="E305" s="222" t="s">
        <v>19</v>
      </c>
      <c r="F305" s="223" t="s">
        <v>163</v>
      </c>
      <c r="G305" s="220"/>
      <c r="H305" s="224">
        <v>44.999000000000002</v>
      </c>
      <c r="I305" s="225"/>
      <c r="J305" s="220"/>
      <c r="K305" s="220"/>
      <c r="L305" s="226"/>
      <c r="M305" s="227"/>
      <c r="N305" s="228"/>
      <c r="O305" s="228"/>
      <c r="P305" s="228"/>
      <c r="Q305" s="228"/>
      <c r="R305" s="228"/>
      <c r="S305" s="228"/>
      <c r="T305" s="22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0" t="s">
        <v>144</v>
      </c>
      <c r="AU305" s="230" t="s">
        <v>81</v>
      </c>
      <c r="AV305" s="13" t="s">
        <v>81</v>
      </c>
      <c r="AW305" s="13" t="s">
        <v>33</v>
      </c>
      <c r="AX305" s="13" t="s">
        <v>72</v>
      </c>
      <c r="AY305" s="230" t="s">
        <v>133</v>
      </c>
    </row>
    <row r="306" s="13" customFormat="1">
      <c r="A306" s="13"/>
      <c r="B306" s="219"/>
      <c r="C306" s="220"/>
      <c r="D306" s="221" t="s">
        <v>144</v>
      </c>
      <c r="E306" s="222" t="s">
        <v>19</v>
      </c>
      <c r="F306" s="223" t="s">
        <v>164</v>
      </c>
      <c r="G306" s="220"/>
      <c r="H306" s="224">
        <v>32.975999999999999</v>
      </c>
      <c r="I306" s="225"/>
      <c r="J306" s="220"/>
      <c r="K306" s="220"/>
      <c r="L306" s="226"/>
      <c r="M306" s="227"/>
      <c r="N306" s="228"/>
      <c r="O306" s="228"/>
      <c r="P306" s="228"/>
      <c r="Q306" s="228"/>
      <c r="R306" s="228"/>
      <c r="S306" s="228"/>
      <c r="T306" s="22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0" t="s">
        <v>144</v>
      </c>
      <c r="AU306" s="230" t="s">
        <v>81</v>
      </c>
      <c r="AV306" s="13" t="s">
        <v>81</v>
      </c>
      <c r="AW306" s="13" t="s">
        <v>33</v>
      </c>
      <c r="AX306" s="13" t="s">
        <v>72</v>
      </c>
      <c r="AY306" s="230" t="s">
        <v>133</v>
      </c>
    </row>
    <row r="307" s="13" customFormat="1">
      <c r="A307" s="13"/>
      <c r="B307" s="219"/>
      <c r="C307" s="220"/>
      <c r="D307" s="221" t="s">
        <v>144</v>
      </c>
      <c r="E307" s="222" t="s">
        <v>19</v>
      </c>
      <c r="F307" s="223" t="s">
        <v>165</v>
      </c>
      <c r="G307" s="220"/>
      <c r="H307" s="224">
        <v>33.216000000000001</v>
      </c>
      <c r="I307" s="225"/>
      <c r="J307" s="220"/>
      <c r="K307" s="220"/>
      <c r="L307" s="226"/>
      <c r="M307" s="227"/>
      <c r="N307" s="228"/>
      <c r="O307" s="228"/>
      <c r="P307" s="228"/>
      <c r="Q307" s="228"/>
      <c r="R307" s="228"/>
      <c r="S307" s="228"/>
      <c r="T307" s="22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0" t="s">
        <v>144</v>
      </c>
      <c r="AU307" s="230" t="s">
        <v>81</v>
      </c>
      <c r="AV307" s="13" t="s">
        <v>81</v>
      </c>
      <c r="AW307" s="13" t="s">
        <v>33</v>
      </c>
      <c r="AX307" s="13" t="s">
        <v>72</v>
      </c>
      <c r="AY307" s="230" t="s">
        <v>133</v>
      </c>
    </row>
    <row r="308" s="15" customFormat="1">
      <c r="A308" s="15"/>
      <c r="B308" s="242"/>
      <c r="C308" s="243"/>
      <c r="D308" s="221" t="s">
        <v>144</v>
      </c>
      <c r="E308" s="244" t="s">
        <v>19</v>
      </c>
      <c r="F308" s="245" t="s">
        <v>166</v>
      </c>
      <c r="G308" s="243"/>
      <c r="H308" s="244" t="s">
        <v>19</v>
      </c>
      <c r="I308" s="246"/>
      <c r="J308" s="243"/>
      <c r="K308" s="243"/>
      <c r="L308" s="247"/>
      <c r="M308" s="248"/>
      <c r="N308" s="249"/>
      <c r="O308" s="249"/>
      <c r="P308" s="249"/>
      <c r="Q308" s="249"/>
      <c r="R308" s="249"/>
      <c r="S308" s="249"/>
      <c r="T308" s="25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1" t="s">
        <v>144</v>
      </c>
      <c r="AU308" s="251" t="s">
        <v>81</v>
      </c>
      <c r="AV308" s="15" t="s">
        <v>79</v>
      </c>
      <c r="AW308" s="15" t="s">
        <v>33</v>
      </c>
      <c r="AX308" s="15" t="s">
        <v>72</v>
      </c>
      <c r="AY308" s="251" t="s">
        <v>133</v>
      </c>
    </row>
    <row r="309" s="13" customFormat="1">
      <c r="A309" s="13"/>
      <c r="B309" s="219"/>
      <c r="C309" s="220"/>
      <c r="D309" s="221" t="s">
        <v>144</v>
      </c>
      <c r="E309" s="222" t="s">
        <v>19</v>
      </c>
      <c r="F309" s="223" t="s">
        <v>167</v>
      </c>
      <c r="G309" s="220"/>
      <c r="H309" s="224">
        <v>145.46899999999999</v>
      </c>
      <c r="I309" s="225"/>
      <c r="J309" s="220"/>
      <c r="K309" s="220"/>
      <c r="L309" s="226"/>
      <c r="M309" s="227"/>
      <c r="N309" s="228"/>
      <c r="O309" s="228"/>
      <c r="P309" s="228"/>
      <c r="Q309" s="228"/>
      <c r="R309" s="228"/>
      <c r="S309" s="228"/>
      <c r="T309" s="22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0" t="s">
        <v>144</v>
      </c>
      <c r="AU309" s="230" t="s">
        <v>81</v>
      </c>
      <c r="AV309" s="13" t="s">
        <v>81</v>
      </c>
      <c r="AW309" s="13" t="s">
        <v>33</v>
      </c>
      <c r="AX309" s="13" t="s">
        <v>72</v>
      </c>
      <c r="AY309" s="230" t="s">
        <v>133</v>
      </c>
    </row>
    <row r="310" s="13" customFormat="1">
      <c r="A310" s="13"/>
      <c r="B310" s="219"/>
      <c r="C310" s="220"/>
      <c r="D310" s="221" t="s">
        <v>144</v>
      </c>
      <c r="E310" s="222" t="s">
        <v>19</v>
      </c>
      <c r="F310" s="223" t="s">
        <v>168</v>
      </c>
      <c r="G310" s="220"/>
      <c r="H310" s="224">
        <v>62.993000000000002</v>
      </c>
      <c r="I310" s="225"/>
      <c r="J310" s="220"/>
      <c r="K310" s="220"/>
      <c r="L310" s="226"/>
      <c r="M310" s="227"/>
      <c r="N310" s="228"/>
      <c r="O310" s="228"/>
      <c r="P310" s="228"/>
      <c r="Q310" s="228"/>
      <c r="R310" s="228"/>
      <c r="S310" s="228"/>
      <c r="T310" s="22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0" t="s">
        <v>144</v>
      </c>
      <c r="AU310" s="230" t="s">
        <v>81</v>
      </c>
      <c r="AV310" s="13" t="s">
        <v>81</v>
      </c>
      <c r="AW310" s="13" t="s">
        <v>33</v>
      </c>
      <c r="AX310" s="13" t="s">
        <v>72</v>
      </c>
      <c r="AY310" s="230" t="s">
        <v>133</v>
      </c>
    </row>
    <row r="311" s="13" customFormat="1">
      <c r="A311" s="13"/>
      <c r="B311" s="219"/>
      <c r="C311" s="220"/>
      <c r="D311" s="221" t="s">
        <v>144</v>
      </c>
      <c r="E311" s="222" t="s">
        <v>19</v>
      </c>
      <c r="F311" s="223" t="s">
        <v>169</v>
      </c>
      <c r="G311" s="220"/>
      <c r="H311" s="224">
        <v>26.640000000000001</v>
      </c>
      <c r="I311" s="225"/>
      <c r="J311" s="220"/>
      <c r="K311" s="220"/>
      <c r="L311" s="226"/>
      <c r="M311" s="227"/>
      <c r="N311" s="228"/>
      <c r="O311" s="228"/>
      <c r="P311" s="228"/>
      <c r="Q311" s="228"/>
      <c r="R311" s="228"/>
      <c r="S311" s="228"/>
      <c r="T311" s="22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0" t="s">
        <v>144</v>
      </c>
      <c r="AU311" s="230" t="s">
        <v>81</v>
      </c>
      <c r="AV311" s="13" t="s">
        <v>81</v>
      </c>
      <c r="AW311" s="13" t="s">
        <v>33</v>
      </c>
      <c r="AX311" s="13" t="s">
        <v>72</v>
      </c>
      <c r="AY311" s="230" t="s">
        <v>133</v>
      </c>
    </row>
    <row r="312" s="13" customFormat="1">
      <c r="A312" s="13"/>
      <c r="B312" s="219"/>
      <c r="C312" s="220"/>
      <c r="D312" s="221" t="s">
        <v>144</v>
      </c>
      <c r="E312" s="222" t="s">
        <v>19</v>
      </c>
      <c r="F312" s="223" t="s">
        <v>170</v>
      </c>
      <c r="G312" s="220"/>
      <c r="H312" s="224">
        <v>123.482</v>
      </c>
      <c r="I312" s="225"/>
      <c r="J312" s="220"/>
      <c r="K312" s="220"/>
      <c r="L312" s="226"/>
      <c r="M312" s="227"/>
      <c r="N312" s="228"/>
      <c r="O312" s="228"/>
      <c r="P312" s="228"/>
      <c r="Q312" s="228"/>
      <c r="R312" s="228"/>
      <c r="S312" s="228"/>
      <c r="T312" s="22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0" t="s">
        <v>144</v>
      </c>
      <c r="AU312" s="230" t="s">
        <v>81</v>
      </c>
      <c r="AV312" s="13" t="s">
        <v>81</v>
      </c>
      <c r="AW312" s="13" t="s">
        <v>33</v>
      </c>
      <c r="AX312" s="13" t="s">
        <v>72</v>
      </c>
      <c r="AY312" s="230" t="s">
        <v>133</v>
      </c>
    </row>
    <row r="313" s="13" customFormat="1">
      <c r="A313" s="13"/>
      <c r="B313" s="219"/>
      <c r="C313" s="220"/>
      <c r="D313" s="221" t="s">
        <v>144</v>
      </c>
      <c r="E313" s="222" t="s">
        <v>19</v>
      </c>
      <c r="F313" s="223" t="s">
        <v>171</v>
      </c>
      <c r="G313" s="220"/>
      <c r="H313" s="224">
        <v>45.290999999999997</v>
      </c>
      <c r="I313" s="225"/>
      <c r="J313" s="220"/>
      <c r="K313" s="220"/>
      <c r="L313" s="226"/>
      <c r="M313" s="227"/>
      <c r="N313" s="228"/>
      <c r="O313" s="228"/>
      <c r="P313" s="228"/>
      <c r="Q313" s="228"/>
      <c r="R313" s="228"/>
      <c r="S313" s="228"/>
      <c r="T313" s="22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0" t="s">
        <v>144</v>
      </c>
      <c r="AU313" s="230" t="s">
        <v>81</v>
      </c>
      <c r="AV313" s="13" t="s">
        <v>81</v>
      </c>
      <c r="AW313" s="13" t="s">
        <v>33</v>
      </c>
      <c r="AX313" s="13" t="s">
        <v>72</v>
      </c>
      <c r="AY313" s="230" t="s">
        <v>133</v>
      </c>
    </row>
    <row r="314" s="14" customFormat="1">
      <c r="A314" s="14"/>
      <c r="B314" s="231"/>
      <c r="C314" s="232"/>
      <c r="D314" s="221" t="s">
        <v>144</v>
      </c>
      <c r="E314" s="233" t="s">
        <v>19</v>
      </c>
      <c r="F314" s="234" t="s">
        <v>146</v>
      </c>
      <c r="G314" s="232"/>
      <c r="H314" s="235">
        <v>550.43600000000004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1" t="s">
        <v>144</v>
      </c>
      <c r="AU314" s="241" t="s">
        <v>81</v>
      </c>
      <c r="AV314" s="14" t="s">
        <v>140</v>
      </c>
      <c r="AW314" s="14" t="s">
        <v>33</v>
      </c>
      <c r="AX314" s="14" t="s">
        <v>79</v>
      </c>
      <c r="AY314" s="241" t="s">
        <v>133</v>
      </c>
    </row>
    <row r="315" s="13" customFormat="1">
      <c r="A315" s="13"/>
      <c r="B315" s="219"/>
      <c r="C315" s="220"/>
      <c r="D315" s="221" t="s">
        <v>144</v>
      </c>
      <c r="E315" s="220"/>
      <c r="F315" s="223" t="s">
        <v>304</v>
      </c>
      <c r="G315" s="220"/>
      <c r="H315" s="224">
        <v>641.53300000000002</v>
      </c>
      <c r="I315" s="225"/>
      <c r="J315" s="220"/>
      <c r="K315" s="220"/>
      <c r="L315" s="226"/>
      <c r="M315" s="227"/>
      <c r="N315" s="228"/>
      <c r="O315" s="228"/>
      <c r="P315" s="228"/>
      <c r="Q315" s="228"/>
      <c r="R315" s="228"/>
      <c r="S315" s="228"/>
      <c r="T315" s="22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0" t="s">
        <v>144</v>
      </c>
      <c r="AU315" s="230" t="s">
        <v>81</v>
      </c>
      <c r="AV315" s="13" t="s">
        <v>81</v>
      </c>
      <c r="AW315" s="13" t="s">
        <v>4</v>
      </c>
      <c r="AX315" s="13" t="s">
        <v>79</v>
      </c>
      <c r="AY315" s="230" t="s">
        <v>133</v>
      </c>
    </row>
    <row r="316" s="2" customFormat="1" ht="21.75" customHeight="1">
      <c r="A316" s="39"/>
      <c r="B316" s="40"/>
      <c r="C316" s="201" t="s">
        <v>305</v>
      </c>
      <c r="D316" s="201" t="s">
        <v>135</v>
      </c>
      <c r="E316" s="202" t="s">
        <v>306</v>
      </c>
      <c r="F316" s="203" t="s">
        <v>307</v>
      </c>
      <c r="G316" s="204" t="s">
        <v>308</v>
      </c>
      <c r="H316" s="205">
        <v>198</v>
      </c>
      <c r="I316" s="206"/>
      <c r="J316" s="207">
        <f>ROUND(I316*H316,2)</f>
        <v>0</v>
      </c>
      <c r="K316" s="203" t="s">
        <v>139</v>
      </c>
      <c r="L316" s="45"/>
      <c r="M316" s="208" t="s">
        <v>19</v>
      </c>
      <c r="N316" s="209" t="s">
        <v>43</v>
      </c>
      <c r="O316" s="85"/>
      <c r="P316" s="210">
        <f>O316*H316</f>
        <v>0</v>
      </c>
      <c r="Q316" s="210">
        <v>0.00054000000000000001</v>
      </c>
      <c r="R316" s="210">
        <f>Q316*H316</f>
        <v>0.10692</v>
      </c>
      <c r="S316" s="210">
        <v>0</v>
      </c>
      <c r="T316" s="21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2" t="s">
        <v>256</v>
      </c>
      <c r="AT316" s="212" t="s">
        <v>135</v>
      </c>
      <c r="AU316" s="212" t="s">
        <v>81</v>
      </c>
      <c r="AY316" s="18" t="s">
        <v>133</v>
      </c>
      <c r="BE316" s="213">
        <f>IF(N316="základní",J316,0)</f>
        <v>0</v>
      </c>
      <c r="BF316" s="213">
        <f>IF(N316="snížená",J316,0)</f>
        <v>0</v>
      </c>
      <c r="BG316" s="213">
        <f>IF(N316="zákl. přenesená",J316,0)</f>
        <v>0</v>
      </c>
      <c r="BH316" s="213">
        <f>IF(N316="sníž. přenesená",J316,0)</f>
        <v>0</v>
      </c>
      <c r="BI316" s="213">
        <f>IF(N316="nulová",J316,0)</f>
        <v>0</v>
      </c>
      <c r="BJ316" s="18" t="s">
        <v>79</v>
      </c>
      <c r="BK316" s="213">
        <f>ROUND(I316*H316,2)</f>
        <v>0</v>
      </c>
      <c r="BL316" s="18" t="s">
        <v>256</v>
      </c>
      <c r="BM316" s="212" t="s">
        <v>309</v>
      </c>
    </row>
    <row r="317" s="2" customFormat="1">
      <c r="A317" s="39"/>
      <c r="B317" s="40"/>
      <c r="C317" s="41"/>
      <c r="D317" s="214" t="s">
        <v>142</v>
      </c>
      <c r="E317" s="41"/>
      <c r="F317" s="215" t="s">
        <v>310</v>
      </c>
      <c r="G317" s="41"/>
      <c r="H317" s="41"/>
      <c r="I317" s="216"/>
      <c r="J317" s="41"/>
      <c r="K317" s="41"/>
      <c r="L317" s="45"/>
      <c r="M317" s="217"/>
      <c r="N317" s="218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142</v>
      </c>
      <c r="AU317" s="18" t="s">
        <v>81</v>
      </c>
    </row>
    <row r="318" s="13" customFormat="1">
      <c r="A318" s="13"/>
      <c r="B318" s="219"/>
      <c r="C318" s="220"/>
      <c r="D318" s="221" t="s">
        <v>144</v>
      </c>
      <c r="E318" s="222" t="s">
        <v>19</v>
      </c>
      <c r="F318" s="223" t="s">
        <v>311</v>
      </c>
      <c r="G318" s="220"/>
      <c r="H318" s="224">
        <v>198</v>
      </c>
      <c r="I318" s="225"/>
      <c r="J318" s="220"/>
      <c r="K318" s="220"/>
      <c r="L318" s="226"/>
      <c r="M318" s="227"/>
      <c r="N318" s="228"/>
      <c r="O318" s="228"/>
      <c r="P318" s="228"/>
      <c r="Q318" s="228"/>
      <c r="R318" s="228"/>
      <c r="S318" s="228"/>
      <c r="T318" s="22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0" t="s">
        <v>144</v>
      </c>
      <c r="AU318" s="230" t="s">
        <v>81</v>
      </c>
      <c r="AV318" s="13" t="s">
        <v>81</v>
      </c>
      <c r="AW318" s="13" t="s">
        <v>33</v>
      </c>
      <c r="AX318" s="13" t="s">
        <v>72</v>
      </c>
      <c r="AY318" s="230" t="s">
        <v>133</v>
      </c>
    </row>
    <row r="319" s="14" customFormat="1">
      <c r="A319" s="14"/>
      <c r="B319" s="231"/>
      <c r="C319" s="232"/>
      <c r="D319" s="221" t="s">
        <v>144</v>
      </c>
      <c r="E319" s="233" t="s">
        <v>19</v>
      </c>
      <c r="F319" s="234" t="s">
        <v>146</v>
      </c>
      <c r="G319" s="232"/>
      <c r="H319" s="235">
        <v>198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1" t="s">
        <v>144</v>
      </c>
      <c r="AU319" s="241" t="s">
        <v>81</v>
      </c>
      <c r="AV319" s="14" t="s">
        <v>140</v>
      </c>
      <c r="AW319" s="14" t="s">
        <v>33</v>
      </c>
      <c r="AX319" s="14" t="s">
        <v>79</v>
      </c>
      <c r="AY319" s="241" t="s">
        <v>133</v>
      </c>
    </row>
    <row r="320" s="2" customFormat="1" ht="21.75" customHeight="1">
      <c r="A320" s="39"/>
      <c r="B320" s="40"/>
      <c r="C320" s="201" t="s">
        <v>312</v>
      </c>
      <c r="D320" s="201" t="s">
        <v>135</v>
      </c>
      <c r="E320" s="202" t="s">
        <v>313</v>
      </c>
      <c r="F320" s="203" t="s">
        <v>314</v>
      </c>
      <c r="G320" s="204" t="s">
        <v>150</v>
      </c>
      <c r="H320" s="205">
        <v>550.43600000000004</v>
      </c>
      <c r="I320" s="206"/>
      <c r="J320" s="207">
        <f>ROUND(I320*H320,2)</f>
        <v>0</v>
      </c>
      <c r="K320" s="203" t="s">
        <v>139</v>
      </c>
      <c r="L320" s="45"/>
      <c r="M320" s="208" t="s">
        <v>19</v>
      </c>
      <c r="N320" s="209" t="s">
        <v>43</v>
      </c>
      <c r="O320" s="85"/>
      <c r="P320" s="210">
        <f>O320*H320</f>
        <v>0</v>
      </c>
      <c r="Q320" s="210">
        <v>0</v>
      </c>
      <c r="R320" s="210">
        <f>Q320*H320</f>
        <v>0</v>
      </c>
      <c r="S320" s="210">
        <v>0</v>
      </c>
      <c r="T320" s="21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2" t="s">
        <v>256</v>
      </c>
      <c r="AT320" s="212" t="s">
        <v>135</v>
      </c>
      <c r="AU320" s="212" t="s">
        <v>81</v>
      </c>
      <c r="AY320" s="18" t="s">
        <v>133</v>
      </c>
      <c r="BE320" s="213">
        <f>IF(N320="základní",J320,0)</f>
        <v>0</v>
      </c>
      <c r="BF320" s="213">
        <f>IF(N320="snížená",J320,0)</f>
        <v>0</v>
      </c>
      <c r="BG320" s="213">
        <f>IF(N320="zákl. přenesená",J320,0)</f>
        <v>0</v>
      </c>
      <c r="BH320" s="213">
        <f>IF(N320="sníž. přenesená",J320,0)</f>
        <v>0</v>
      </c>
      <c r="BI320" s="213">
        <f>IF(N320="nulová",J320,0)</f>
        <v>0</v>
      </c>
      <c r="BJ320" s="18" t="s">
        <v>79</v>
      </c>
      <c r="BK320" s="213">
        <f>ROUND(I320*H320,2)</f>
        <v>0</v>
      </c>
      <c r="BL320" s="18" t="s">
        <v>256</v>
      </c>
      <c r="BM320" s="212" t="s">
        <v>315</v>
      </c>
    </row>
    <row r="321" s="2" customFormat="1">
      <c r="A321" s="39"/>
      <c r="B321" s="40"/>
      <c r="C321" s="41"/>
      <c r="D321" s="214" t="s">
        <v>142</v>
      </c>
      <c r="E321" s="41"/>
      <c r="F321" s="215" t="s">
        <v>316</v>
      </c>
      <c r="G321" s="41"/>
      <c r="H321" s="41"/>
      <c r="I321" s="216"/>
      <c r="J321" s="41"/>
      <c r="K321" s="41"/>
      <c r="L321" s="45"/>
      <c r="M321" s="217"/>
      <c r="N321" s="218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142</v>
      </c>
      <c r="AU321" s="18" t="s">
        <v>81</v>
      </c>
    </row>
    <row r="322" s="15" customFormat="1">
      <c r="A322" s="15"/>
      <c r="B322" s="242"/>
      <c r="C322" s="243"/>
      <c r="D322" s="221" t="s">
        <v>144</v>
      </c>
      <c r="E322" s="244" t="s">
        <v>19</v>
      </c>
      <c r="F322" s="245" t="s">
        <v>161</v>
      </c>
      <c r="G322" s="243"/>
      <c r="H322" s="244" t="s">
        <v>19</v>
      </c>
      <c r="I322" s="246"/>
      <c r="J322" s="243"/>
      <c r="K322" s="243"/>
      <c r="L322" s="247"/>
      <c r="M322" s="248"/>
      <c r="N322" s="249"/>
      <c r="O322" s="249"/>
      <c r="P322" s="249"/>
      <c r="Q322" s="249"/>
      <c r="R322" s="249"/>
      <c r="S322" s="249"/>
      <c r="T322" s="250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1" t="s">
        <v>144</v>
      </c>
      <c r="AU322" s="251" t="s">
        <v>81</v>
      </c>
      <c r="AV322" s="15" t="s">
        <v>79</v>
      </c>
      <c r="AW322" s="15" t="s">
        <v>33</v>
      </c>
      <c r="AX322" s="15" t="s">
        <v>72</v>
      </c>
      <c r="AY322" s="251" t="s">
        <v>133</v>
      </c>
    </row>
    <row r="323" s="13" customFormat="1">
      <c r="A323" s="13"/>
      <c r="B323" s="219"/>
      <c r="C323" s="220"/>
      <c r="D323" s="221" t="s">
        <v>144</v>
      </c>
      <c r="E323" s="222" t="s">
        <v>19</v>
      </c>
      <c r="F323" s="223" t="s">
        <v>162</v>
      </c>
      <c r="G323" s="220"/>
      <c r="H323" s="224">
        <v>35.369999999999997</v>
      </c>
      <c r="I323" s="225"/>
      <c r="J323" s="220"/>
      <c r="K323" s="220"/>
      <c r="L323" s="226"/>
      <c r="M323" s="227"/>
      <c r="N323" s="228"/>
      <c r="O323" s="228"/>
      <c r="P323" s="228"/>
      <c r="Q323" s="228"/>
      <c r="R323" s="228"/>
      <c r="S323" s="228"/>
      <c r="T323" s="22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0" t="s">
        <v>144</v>
      </c>
      <c r="AU323" s="230" t="s">
        <v>81</v>
      </c>
      <c r="AV323" s="13" t="s">
        <v>81</v>
      </c>
      <c r="AW323" s="13" t="s">
        <v>33</v>
      </c>
      <c r="AX323" s="13" t="s">
        <v>72</v>
      </c>
      <c r="AY323" s="230" t="s">
        <v>133</v>
      </c>
    </row>
    <row r="324" s="13" customFormat="1">
      <c r="A324" s="13"/>
      <c r="B324" s="219"/>
      <c r="C324" s="220"/>
      <c r="D324" s="221" t="s">
        <v>144</v>
      </c>
      <c r="E324" s="222" t="s">
        <v>19</v>
      </c>
      <c r="F324" s="223" t="s">
        <v>163</v>
      </c>
      <c r="G324" s="220"/>
      <c r="H324" s="224">
        <v>44.999000000000002</v>
      </c>
      <c r="I324" s="225"/>
      <c r="J324" s="220"/>
      <c r="K324" s="220"/>
      <c r="L324" s="226"/>
      <c r="M324" s="227"/>
      <c r="N324" s="228"/>
      <c r="O324" s="228"/>
      <c r="P324" s="228"/>
      <c r="Q324" s="228"/>
      <c r="R324" s="228"/>
      <c r="S324" s="228"/>
      <c r="T324" s="22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0" t="s">
        <v>144</v>
      </c>
      <c r="AU324" s="230" t="s">
        <v>81</v>
      </c>
      <c r="AV324" s="13" t="s">
        <v>81</v>
      </c>
      <c r="AW324" s="13" t="s">
        <v>33</v>
      </c>
      <c r="AX324" s="13" t="s">
        <v>72</v>
      </c>
      <c r="AY324" s="230" t="s">
        <v>133</v>
      </c>
    </row>
    <row r="325" s="13" customFormat="1">
      <c r="A325" s="13"/>
      <c r="B325" s="219"/>
      <c r="C325" s="220"/>
      <c r="D325" s="221" t="s">
        <v>144</v>
      </c>
      <c r="E325" s="222" t="s">
        <v>19</v>
      </c>
      <c r="F325" s="223" t="s">
        <v>164</v>
      </c>
      <c r="G325" s="220"/>
      <c r="H325" s="224">
        <v>32.975999999999999</v>
      </c>
      <c r="I325" s="225"/>
      <c r="J325" s="220"/>
      <c r="K325" s="220"/>
      <c r="L325" s="226"/>
      <c r="M325" s="227"/>
      <c r="N325" s="228"/>
      <c r="O325" s="228"/>
      <c r="P325" s="228"/>
      <c r="Q325" s="228"/>
      <c r="R325" s="228"/>
      <c r="S325" s="228"/>
      <c r="T325" s="22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0" t="s">
        <v>144</v>
      </c>
      <c r="AU325" s="230" t="s">
        <v>81</v>
      </c>
      <c r="AV325" s="13" t="s">
        <v>81</v>
      </c>
      <c r="AW325" s="13" t="s">
        <v>33</v>
      </c>
      <c r="AX325" s="13" t="s">
        <v>72</v>
      </c>
      <c r="AY325" s="230" t="s">
        <v>133</v>
      </c>
    </row>
    <row r="326" s="13" customFormat="1">
      <c r="A326" s="13"/>
      <c r="B326" s="219"/>
      <c r="C326" s="220"/>
      <c r="D326" s="221" t="s">
        <v>144</v>
      </c>
      <c r="E326" s="222" t="s">
        <v>19</v>
      </c>
      <c r="F326" s="223" t="s">
        <v>165</v>
      </c>
      <c r="G326" s="220"/>
      <c r="H326" s="224">
        <v>33.216000000000001</v>
      </c>
      <c r="I326" s="225"/>
      <c r="J326" s="220"/>
      <c r="K326" s="220"/>
      <c r="L326" s="226"/>
      <c r="M326" s="227"/>
      <c r="N326" s="228"/>
      <c r="O326" s="228"/>
      <c r="P326" s="228"/>
      <c r="Q326" s="228"/>
      <c r="R326" s="228"/>
      <c r="S326" s="228"/>
      <c r="T326" s="22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0" t="s">
        <v>144</v>
      </c>
      <c r="AU326" s="230" t="s">
        <v>81</v>
      </c>
      <c r="AV326" s="13" t="s">
        <v>81</v>
      </c>
      <c r="AW326" s="13" t="s">
        <v>33</v>
      </c>
      <c r="AX326" s="13" t="s">
        <v>72</v>
      </c>
      <c r="AY326" s="230" t="s">
        <v>133</v>
      </c>
    </row>
    <row r="327" s="15" customFormat="1">
      <c r="A327" s="15"/>
      <c r="B327" s="242"/>
      <c r="C327" s="243"/>
      <c r="D327" s="221" t="s">
        <v>144</v>
      </c>
      <c r="E327" s="244" t="s">
        <v>19</v>
      </c>
      <c r="F327" s="245" t="s">
        <v>166</v>
      </c>
      <c r="G327" s="243"/>
      <c r="H327" s="244" t="s">
        <v>19</v>
      </c>
      <c r="I327" s="246"/>
      <c r="J327" s="243"/>
      <c r="K327" s="243"/>
      <c r="L327" s="247"/>
      <c r="M327" s="248"/>
      <c r="N327" s="249"/>
      <c r="O327" s="249"/>
      <c r="P327" s="249"/>
      <c r="Q327" s="249"/>
      <c r="R327" s="249"/>
      <c r="S327" s="249"/>
      <c r="T327" s="25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1" t="s">
        <v>144</v>
      </c>
      <c r="AU327" s="251" t="s">
        <v>81</v>
      </c>
      <c r="AV327" s="15" t="s">
        <v>79</v>
      </c>
      <c r="AW327" s="15" t="s">
        <v>33</v>
      </c>
      <c r="AX327" s="15" t="s">
        <v>72</v>
      </c>
      <c r="AY327" s="251" t="s">
        <v>133</v>
      </c>
    </row>
    <row r="328" s="13" customFormat="1">
      <c r="A328" s="13"/>
      <c r="B328" s="219"/>
      <c r="C328" s="220"/>
      <c r="D328" s="221" t="s">
        <v>144</v>
      </c>
      <c r="E328" s="222" t="s">
        <v>19</v>
      </c>
      <c r="F328" s="223" t="s">
        <v>167</v>
      </c>
      <c r="G328" s="220"/>
      <c r="H328" s="224">
        <v>145.46899999999999</v>
      </c>
      <c r="I328" s="225"/>
      <c r="J328" s="220"/>
      <c r="K328" s="220"/>
      <c r="L328" s="226"/>
      <c r="M328" s="227"/>
      <c r="N328" s="228"/>
      <c r="O328" s="228"/>
      <c r="P328" s="228"/>
      <c r="Q328" s="228"/>
      <c r="R328" s="228"/>
      <c r="S328" s="228"/>
      <c r="T328" s="22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0" t="s">
        <v>144</v>
      </c>
      <c r="AU328" s="230" t="s">
        <v>81</v>
      </c>
      <c r="AV328" s="13" t="s">
        <v>81</v>
      </c>
      <c r="AW328" s="13" t="s">
        <v>33</v>
      </c>
      <c r="AX328" s="13" t="s">
        <v>72</v>
      </c>
      <c r="AY328" s="230" t="s">
        <v>133</v>
      </c>
    </row>
    <row r="329" s="13" customFormat="1">
      <c r="A329" s="13"/>
      <c r="B329" s="219"/>
      <c r="C329" s="220"/>
      <c r="D329" s="221" t="s">
        <v>144</v>
      </c>
      <c r="E329" s="222" t="s">
        <v>19</v>
      </c>
      <c r="F329" s="223" t="s">
        <v>168</v>
      </c>
      <c r="G329" s="220"/>
      <c r="H329" s="224">
        <v>62.993000000000002</v>
      </c>
      <c r="I329" s="225"/>
      <c r="J329" s="220"/>
      <c r="K329" s="220"/>
      <c r="L329" s="226"/>
      <c r="M329" s="227"/>
      <c r="N329" s="228"/>
      <c r="O329" s="228"/>
      <c r="P329" s="228"/>
      <c r="Q329" s="228"/>
      <c r="R329" s="228"/>
      <c r="S329" s="228"/>
      <c r="T329" s="22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0" t="s">
        <v>144</v>
      </c>
      <c r="AU329" s="230" t="s">
        <v>81</v>
      </c>
      <c r="AV329" s="13" t="s">
        <v>81</v>
      </c>
      <c r="AW329" s="13" t="s">
        <v>33</v>
      </c>
      <c r="AX329" s="13" t="s">
        <v>72</v>
      </c>
      <c r="AY329" s="230" t="s">
        <v>133</v>
      </c>
    </row>
    <row r="330" s="13" customFormat="1">
      <c r="A330" s="13"/>
      <c r="B330" s="219"/>
      <c r="C330" s="220"/>
      <c r="D330" s="221" t="s">
        <v>144</v>
      </c>
      <c r="E330" s="222" t="s">
        <v>19</v>
      </c>
      <c r="F330" s="223" t="s">
        <v>169</v>
      </c>
      <c r="G330" s="220"/>
      <c r="H330" s="224">
        <v>26.640000000000001</v>
      </c>
      <c r="I330" s="225"/>
      <c r="J330" s="220"/>
      <c r="K330" s="220"/>
      <c r="L330" s="226"/>
      <c r="M330" s="227"/>
      <c r="N330" s="228"/>
      <c r="O330" s="228"/>
      <c r="P330" s="228"/>
      <c r="Q330" s="228"/>
      <c r="R330" s="228"/>
      <c r="S330" s="228"/>
      <c r="T330" s="22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0" t="s">
        <v>144</v>
      </c>
      <c r="AU330" s="230" t="s">
        <v>81</v>
      </c>
      <c r="AV330" s="13" t="s">
        <v>81</v>
      </c>
      <c r="AW330" s="13" t="s">
        <v>33</v>
      </c>
      <c r="AX330" s="13" t="s">
        <v>72</v>
      </c>
      <c r="AY330" s="230" t="s">
        <v>133</v>
      </c>
    </row>
    <row r="331" s="13" customFormat="1">
      <c r="A331" s="13"/>
      <c r="B331" s="219"/>
      <c r="C331" s="220"/>
      <c r="D331" s="221" t="s">
        <v>144</v>
      </c>
      <c r="E331" s="222" t="s">
        <v>19</v>
      </c>
      <c r="F331" s="223" t="s">
        <v>170</v>
      </c>
      <c r="G331" s="220"/>
      <c r="H331" s="224">
        <v>123.482</v>
      </c>
      <c r="I331" s="225"/>
      <c r="J331" s="220"/>
      <c r="K331" s="220"/>
      <c r="L331" s="226"/>
      <c r="M331" s="227"/>
      <c r="N331" s="228"/>
      <c r="O331" s="228"/>
      <c r="P331" s="228"/>
      <c r="Q331" s="228"/>
      <c r="R331" s="228"/>
      <c r="S331" s="228"/>
      <c r="T331" s="22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0" t="s">
        <v>144</v>
      </c>
      <c r="AU331" s="230" t="s">
        <v>81</v>
      </c>
      <c r="AV331" s="13" t="s">
        <v>81</v>
      </c>
      <c r="AW331" s="13" t="s">
        <v>33</v>
      </c>
      <c r="AX331" s="13" t="s">
        <v>72</v>
      </c>
      <c r="AY331" s="230" t="s">
        <v>133</v>
      </c>
    </row>
    <row r="332" s="13" customFormat="1">
      <c r="A332" s="13"/>
      <c r="B332" s="219"/>
      <c r="C332" s="220"/>
      <c r="D332" s="221" t="s">
        <v>144</v>
      </c>
      <c r="E332" s="222" t="s">
        <v>19</v>
      </c>
      <c r="F332" s="223" t="s">
        <v>171</v>
      </c>
      <c r="G332" s="220"/>
      <c r="H332" s="224">
        <v>45.290999999999997</v>
      </c>
      <c r="I332" s="225"/>
      <c r="J332" s="220"/>
      <c r="K332" s="220"/>
      <c r="L332" s="226"/>
      <c r="M332" s="227"/>
      <c r="N332" s="228"/>
      <c r="O332" s="228"/>
      <c r="P332" s="228"/>
      <c r="Q332" s="228"/>
      <c r="R332" s="228"/>
      <c r="S332" s="228"/>
      <c r="T332" s="22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0" t="s">
        <v>144</v>
      </c>
      <c r="AU332" s="230" t="s">
        <v>81</v>
      </c>
      <c r="AV332" s="13" t="s">
        <v>81</v>
      </c>
      <c r="AW332" s="13" t="s">
        <v>33</v>
      </c>
      <c r="AX332" s="13" t="s">
        <v>72</v>
      </c>
      <c r="AY332" s="230" t="s">
        <v>133</v>
      </c>
    </row>
    <row r="333" s="14" customFormat="1">
      <c r="A333" s="14"/>
      <c r="B333" s="231"/>
      <c r="C333" s="232"/>
      <c r="D333" s="221" t="s">
        <v>144</v>
      </c>
      <c r="E333" s="233" t="s">
        <v>19</v>
      </c>
      <c r="F333" s="234" t="s">
        <v>146</v>
      </c>
      <c r="G333" s="232"/>
      <c r="H333" s="235">
        <v>550.43600000000004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1" t="s">
        <v>144</v>
      </c>
      <c r="AU333" s="241" t="s">
        <v>81</v>
      </c>
      <c r="AV333" s="14" t="s">
        <v>140</v>
      </c>
      <c r="AW333" s="14" t="s">
        <v>33</v>
      </c>
      <c r="AX333" s="14" t="s">
        <v>79</v>
      </c>
      <c r="AY333" s="241" t="s">
        <v>133</v>
      </c>
    </row>
    <row r="334" s="2" customFormat="1" ht="16.5" customHeight="1">
      <c r="A334" s="39"/>
      <c r="B334" s="40"/>
      <c r="C334" s="252" t="s">
        <v>317</v>
      </c>
      <c r="D334" s="252" t="s">
        <v>179</v>
      </c>
      <c r="E334" s="253" t="s">
        <v>318</v>
      </c>
      <c r="F334" s="254" t="s">
        <v>319</v>
      </c>
      <c r="G334" s="255" t="s">
        <v>150</v>
      </c>
      <c r="H334" s="256">
        <v>633.00099999999998</v>
      </c>
      <c r="I334" s="257"/>
      <c r="J334" s="258">
        <f>ROUND(I334*H334,2)</f>
        <v>0</v>
      </c>
      <c r="K334" s="254" t="s">
        <v>139</v>
      </c>
      <c r="L334" s="259"/>
      <c r="M334" s="260" t="s">
        <v>19</v>
      </c>
      <c r="N334" s="261" t="s">
        <v>43</v>
      </c>
      <c r="O334" s="85"/>
      <c r="P334" s="210">
        <f>O334*H334</f>
        <v>0</v>
      </c>
      <c r="Q334" s="210">
        <v>0</v>
      </c>
      <c r="R334" s="210">
        <f>Q334*H334</f>
        <v>0</v>
      </c>
      <c r="S334" s="210">
        <v>0</v>
      </c>
      <c r="T334" s="21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2" t="s">
        <v>290</v>
      </c>
      <c r="AT334" s="212" t="s">
        <v>179</v>
      </c>
      <c r="AU334" s="212" t="s">
        <v>81</v>
      </c>
      <c r="AY334" s="18" t="s">
        <v>133</v>
      </c>
      <c r="BE334" s="213">
        <f>IF(N334="základní",J334,0)</f>
        <v>0</v>
      </c>
      <c r="BF334" s="213">
        <f>IF(N334="snížená",J334,0)</f>
        <v>0</v>
      </c>
      <c r="BG334" s="213">
        <f>IF(N334="zákl. přenesená",J334,0)</f>
        <v>0</v>
      </c>
      <c r="BH334" s="213">
        <f>IF(N334="sníž. přenesená",J334,0)</f>
        <v>0</v>
      </c>
      <c r="BI334" s="213">
        <f>IF(N334="nulová",J334,0)</f>
        <v>0</v>
      </c>
      <c r="BJ334" s="18" t="s">
        <v>79</v>
      </c>
      <c r="BK334" s="213">
        <f>ROUND(I334*H334,2)</f>
        <v>0</v>
      </c>
      <c r="BL334" s="18" t="s">
        <v>256</v>
      </c>
      <c r="BM334" s="212" t="s">
        <v>320</v>
      </c>
    </row>
    <row r="335" s="2" customFormat="1">
      <c r="A335" s="39"/>
      <c r="B335" s="40"/>
      <c r="C335" s="41"/>
      <c r="D335" s="214" t="s">
        <v>142</v>
      </c>
      <c r="E335" s="41"/>
      <c r="F335" s="215" t="s">
        <v>321</v>
      </c>
      <c r="G335" s="41"/>
      <c r="H335" s="41"/>
      <c r="I335" s="216"/>
      <c r="J335" s="41"/>
      <c r="K335" s="41"/>
      <c r="L335" s="45"/>
      <c r="M335" s="217"/>
      <c r="N335" s="218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142</v>
      </c>
      <c r="AU335" s="18" t="s">
        <v>81</v>
      </c>
    </row>
    <row r="336" s="15" customFormat="1">
      <c r="A336" s="15"/>
      <c r="B336" s="242"/>
      <c r="C336" s="243"/>
      <c r="D336" s="221" t="s">
        <v>144</v>
      </c>
      <c r="E336" s="244" t="s">
        <v>19</v>
      </c>
      <c r="F336" s="245" t="s">
        <v>161</v>
      </c>
      <c r="G336" s="243"/>
      <c r="H336" s="244" t="s">
        <v>19</v>
      </c>
      <c r="I336" s="246"/>
      <c r="J336" s="243"/>
      <c r="K336" s="243"/>
      <c r="L336" s="247"/>
      <c r="M336" s="248"/>
      <c r="N336" s="249"/>
      <c r="O336" s="249"/>
      <c r="P336" s="249"/>
      <c r="Q336" s="249"/>
      <c r="R336" s="249"/>
      <c r="S336" s="249"/>
      <c r="T336" s="25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1" t="s">
        <v>144</v>
      </c>
      <c r="AU336" s="251" t="s">
        <v>81</v>
      </c>
      <c r="AV336" s="15" t="s">
        <v>79</v>
      </c>
      <c r="AW336" s="15" t="s">
        <v>33</v>
      </c>
      <c r="AX336" s="15" t="s">
        <v>72</v>
      </c>
      <c r="AY336" s="251" t="s">
        <v>133</v>
      </c>
    </row>
    <row r="337" s="13" customFormat="1">
      <c r="A337" s="13"/>
      <c r="B337" s="219"/>
      <c r="C337" s="220"/>
      <c r="D337" s="221" t="s">
        <v>144</v>
      </c>
      <c r="E337" s="222" t="s">
        <v>19</v>
      </c>
      <c r="F337" s="223" t="s">
        <v>162</v>
      </c>
      <c r="G337" s="220"/>
      <c r="H337" s="224">
        <v>35.369999999999997</v>
      </c>
      <c r="I337" s="225"/>
      <c r="J337" s="220"/>
      <c r="K337" s="220"/>
      <c r="L337" s="226"/>
      <c r="M337" s="227"/>
      <c r="N337" s="228"/>
      <c r="O337" s="228"/>
      <c r="P337" s="228"/>
      <c r="Q337" s="228"/>
      <c r="R337" s="228"/>
      <c r="S337" s="228"/>
      <c r="T337" s="22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0" t="s">
        <v>144</v>
      </c>
      <c r="AU337" s="230" t="s">
        <v>81</v>
      </c>
      <c r="AV337" s="13" t="s">
        <v>81</v>
      </c>
      <c r="AW337" s="13" t="s">
        <v>33</v>
      </c>
      <c r="AX337" s="13" t="s">
        <v>72</v>
      </c>
      <c r="AY337" s="230" t="s">
        <v>133</v>
      </c>
    </row>
    <row r="338" s="13" customFormat="1">
      <c r="A338" s="13"/>
      <c r="B338" s="219"/>
      <c r="C338" s="220"/>
      <c r="D338" s="221" t="s">
        <v>144</v>
      </c>
      <c r="E338" s="222" t="s">
        <v>19</v>
      </c>
      <c r="F338" s="223" t="s">
        <v>163</v>
      </c>
      <c r="G338" s="220"/>
      <c r="H338" s="224">
        <v>44.999000000000002</v>
      </c>
      <c r="I338" s="225"/>
      <c r="J338" s="220"/>
      <c r="K338" s="220"/>
      <c r="L338" s="226"/>
      <c r="M338" s="227"/>
      <c r="N338" s="228"/>
      <c r="O338" s="228"/>
      <c r="P338" s="228"/>
      <c r="Q338" s="228"/>
      <c r="R338" s="228"/>
      <c r="S338" s="228"/>
      <c r="T338" s="22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0" t="s">
        <v>144</v>
      </c>
      <c r="AU338" s="230" t="s">
        <v>81</v>
      </c>
      <c r="AV338" s="13" t="s">
        <v>81</v>
      </c>
      <c r="AW338" s="13" t="s">
        <v>33</v>
      </c>
      <c r="AX338" s="13" t="s">
        <v>72</v>
      </c>
      <c r="AY338" s="230" t="s">
        <v>133</v>
      </c>
    </row>
    <row r="339" s="13" customFormat="1">
      <c r="A339" s="13"/>
      <c r="B339" s="219"/>
      <c r="C339" s="220"/>
      <c r="D339" s="221" t="s">
        <v>144</v>
      </c>
      <c r="E339" s="222" t="s">
        <v>19</v>
      </c>
      <c r="F339" s="223" t="s">
        <v>164</v>
      </c>
      <c r="G339" s="220"/>
      <c r="H339" s="224">
        <v>32.975999999999999</v>
      </c>
      <c r="I339" s="225"/>
      <c r="J339" s="220"/>
      <c r="K339" s="220"/>
      <c r="L339" s="226"/>
      <c r="M339" s="227"/>
      <c r="N339" s="228"/>
      <c r="O339" s="228"/>
      <c r="P339" s="228"/>
      <c r="Q339" s="228"/>
      <c r="R339" s="228"/>
      <c r="S339" s="228"/>
      <c r="T339" s="22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0" t="s">
        <v>144</v>
      </c>
      <c r="AU339" s="230" t="s">
        <v>81</v>
      </c>
      <c r="AV339" s="13" t="s">
        <v>81</v>
      </c>
      <c r="AW339" s="13" t="s">
        <v>33</v>
      </c>
      <c r="AX339" s="13" t="s">
        <v>72</v>
      </c>
      <c r="AY339" s="230" t="s">
        <v>133</v>
      </c>
    </row>
    <row r="340" s="13" customFormat="1">
      <c r="A340" s="13"/>
      <c r="B340" s="219"/>
      <c r="C340" s="220"/>
      <c r="D340" s="221" t="s">
        <v>144</v>
      </c>
      <c r="E340" s="222" t="s">
        <v>19</v>
      </c>
      <c r="F340" s="223" t="s">
        <v>165</v>
      </c>
      <c r="G340" s="220"/>
      <c r="H340" s="224">
        <v>33.216000000000001</v>
      </c>
      <c r="I340" s="225"/>
      <c r="J340" s="220"/>
      <c r="K340" s="220"/>
      <c r="L340" s="226"/>
      <c r="M340" s="227"/>
      <c r="N340" s="228"/>
      <c r="O340" s="228"/>
      <c r="P340" s="228"/>
      <c r="Q340" s="228"/>
      <c r="R340" s="228"/>
      <c r="S340" s="228"/>
      <c r="T340" s="22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0" t="s">
        <v>144</v>
      </c>
      <c r="AU340" s="230" t="s">
        <v>81</v>
      </c>
      <c r="AV340" s="13" t="s">
        <v>81</v>
      </c>
      <c r="AW340" s="13" t="s">
        <v>33</v>
      </c>
      <c r="AX340" s="13" t="s">
        <v>72</v>
      </c>
      <c r="AY340" s="230" t="s">
        <v>133</v>
      </c>
    </row>
    <row r="341" s="15" customFormat="1">
      <c r="A341" s="15"/>
      <c r="B341" s="242"/>
      <c r="C341" s="243"/>
      <c r="D341" s="221" t="s">
        <v>144</v>
      </c>
      <c r="E341" s="244" t="s">
        <v>19</v>
      </c>
      <c r="F341" s="245" t="s">
        <v>166</v>
      </c>
      <c r="G341" s="243"/>
      <c r="H341" s="244" t="s">
        <v>19</v>
      </c>
      <c r="I341" s="246"/>
      <c r="J341" s="243"/>
      <c r="K341" s="243"/>
      <c r="L341" s="247"/>
      <c r="M341" s="248"/>
      <c r="N341" s="249"/>
      <c r="O341" s="249"/>
      <c r="P341" s="249"/>
      <c r="Q341" s="249"/>
      <c r="R341" s="249"/>
      <c r="S341" s="249"/>
      <c r="T341" s="25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1" t="s">
        <v>144</v>
      </c>
      <c r="AU341" s="251" t="s">
        <v>81</v>
      </c>
      <c r="AV341" s="15" t="s">
        <v>79</v>
      </c>
      <c r="AW341" s="15" t="s">
        <v>33</v>
      </c>
      <c r="AX341" s="15" t="s">
        <v>72</v>
      </c>
      <c r="AY341" s="251" t="s">
        <v>133</v>
      </c>
    </row>
    <row r="342" s="13" customFormat="1">
      <c r="A342" s="13"/>
      <c r="B342" s="219"/>
      <c r="C342" s="220"/>
      <c r="D342" s="221" t="s">
        <v>144</v>
      </c>
      <c r="E342" s="222" t="s">
        <v>19</v>
      </c>
      <c r="F342" s="223" t="s">
        <v>167</v>
      </c>
      <c r="G342" s="220"/>
      <c r="H342" s="224">
        <v>145.46899999999999</v>
      </c>
      <c r="I342" s="225"/>
      <c r="J342" s="220"/>
      <c r="K342" s="220"/>
      <c r="L342" s="226"/>
      <c r="M342" s="227"/>
      <c r="N342" s="228"/>
      <c r="O342" s="228"/>
      <c r="P342" s="228"/>
      <c r="Q342" s="228"/>
      <c r="R342" s="228"/>
      <c r="S342" s="228"/>
      <c r="T342" s="22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0" t="s">
        <v>144</v>
      </c>
      <c r="AU342" s="230" t="s">
        <v>81</v>
      </c>
      <c r="AV342" s="13" t="s">
        <v>81</v>
      </c>
      <c r="AW342" s="13" t="s">
        <v>33</v>
      </c>
      <c r="AX342" s="13" t="s">
        <v>72</v>
      </c>
      <c r="AY342" s="230" t="s">
        <v>133</v>
      </c>
    </row>
    <row r="343" s="13" customFormat="1">
      <c r="A343" s="13"/>
      <c r="B343" s="219"/>
      <c r="C343" s="220"/>
      <c r="D343" s="221" t="s">
        <v>144</v>
      </c>
      <c r="E343" s="222" t="s">
        <v>19</v>
      </c>
      <c r="F343" s="223" t="s">
        <v>168</v>
      </c>
      <c r="G343" s="220"/>
      <c r="H343" s="224">
        <v>62.993000000000002</v>
      </c>
      <c r="I343" s="225"/>
      <c r="J343" s="220"/>
      <c r="K343" s="220"/>
      <c r="L343" s="226"/>
      <c r="M343" s="227"/>
      <c r="N343" s="228"/>
      <c r="O343" s="228"/>
      <c r="P343" s="228"/>
      <c r="Q343" s="228"/>
      <c r="R343" s="228"/>
      <c r="S343" s="228"/>
      <c r="T343" s="22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0" t="s">
        <v>144</v>
      </c>
      <c r="AU343" s="230" t="s">
        <v>81</v>
      </c>
      <c r="AV343" s="13" t="s">
        <v>81</v>
      </c>
      <c r="AW343" s="13" t="s">
        <v>33</v>
      </c>
      <c r="AX343" s="13" t="s">
        <v>72</v>
      </c>
      <c r="AY343" s="230" t="s">
        <v>133</v>
      </c>
    </row>
    <row r="344" s="13" customFormat="1">
      <c r="A344" s="13"/>
      <c r="B344" s="219"/>
      <c r="C344" s="220"/>
      <c r="D344" s="221" t="s">
        <v>144</v>
      </c>
      <c r="E344" s="222" t="s">
        <v>19</v>
      </c>
      <c r="F344" s="223" t="s">
        <v>169</v>
      </c>
      <c r="G344" s="220"/>
      <c r="H344" s="224">
        <v>26.640000000000001</v>
      </c>
      <c r="I344" s="225"/>
      <c r="J344" s="220"/>
      <c r="K344" s="220"/>
      <c r="L344" s="226"/>
      <c r="M344" s="227"/>
      <c r="N344" s="228"/>
      <c r="O344" s="228"/>
      <c r="P344" s="228"/>
      <c r="Q344" s="228"/>
      <c r="R344" s="228"/>
      <c r="S344" s="228"/>
      <c r="T344" s="22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0" t="s">
        <v>144</v>
      </c>
      <c r="AU344" s="230" t="s">
        <v>81</v>
      </c>
      <c r="AV344" s="13" t="s">
        <v>81</v>
      </c>
      <c r="AW344" s="13" t="s">
        <v>33</v>
      </c>
      <c r="AX344" s="13" t="s">
        <v>72</v>
      </c>
      <c r="AY344" s="230" t="s">
        <v>133</v>
      </c>
    </row>
    <row r="345" s="13" customFormat="1">
      <c r="A345" s="13"/>
      <c r="B345" s="219"/>
      <c r="C345" s="220"/>
      <c r="D345" s="221" t="s">
        <v>144</v>
      </c>
      <c r="E345" s="222" t="s">
        <v>19</v>
      </c>
      <c r="F345" s="223" t="s">
        <v>170</v>
      </c>
      <c r="G345" s="220"/>
      <c r="H345" s="224">
        <v>123.482</v>
      </c>
      <c r="I345" s="225"/>
      <c r="J345" s="220"/>
      <c r="K345" s="220"/>
      <c r="L345" s="226"/>
      <c r="M345" s="227"/>
      <c r="N345" s="228"/>
      <c r="O345" s="228"/>
      <c r="P345" s="228"/>
      <c r="Q345" s="228"/>
      <c r="R345" s="228"/>
      <c r="S345" s="228"/>
      <c r="T345" s="22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0" t="s">
        <v>144</v>
      </c>
      <c r="AU345" s="230" t="s">
        <v>81</v>
      </c>
      <c r="AV345" s="13" t="s">
        <v>81</v>
      </c>
      <c r="AW345" s="13" t="s">
        <v>33</v>
      </c>
      <c r="AX345" s="13" t="s">
        <v>72</v>
      </c>
      <c r="AY345" s="230" t="s">
        <v>133</v>
      </c>
    </row>
    <row r="346" s="13" customFormat="1">
      <c r="A346" s="13"/>
      <c r="B346" s="219"/>
      <c r="C346" s="220"/>
      <c r="D346" s="221" t="s">
        <v>144</v>
      </c>
      <c r="E346" s="222" t="s">
        <v>19</v>
      </c>
      <c r="F346" s="223" t="s">
        <v>171</v>
      </c>
      <c r="G346" s="220"/>
      <c r="H346" s="224">
        <v>45.290999999999997</v>
      </c>
      <c r="I346" s="225"/>
      <c r="J346" s="220"/>
      <c r="K346" s="220"/>
      <c r="L346" s="226"/>
      <c r="M346" s="227"/>
      <c r="N346" s="228"/>
      <c r="O346" s="228"/>
      <c r="P346" s="228"/>
      <c r="Q346" s="228"/>
      <c r="R346" s="228"/>
      <c r="S346" s="228"/>
      <c r="T346" s="22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0" t="s">
        <v>144</v>
      </c>
      <c r="AU346" s="230" t="s">
        <v>81</v>
      </c>
      <c r="AV346" s="13" t="s">
        <v>81</v>
      </c>
      <c r="AW346" s="13" t="s">
        <v>33</v>
      </c>
      <c r="AX346" s="13" t="s">
        <v>72</v>
      </c>
      <c r="AY346" s="230" t="s">
        <v>133</v>
      </c>
    </row>
    <row r="347" s="14" customFormat="1">
      <c r="A347" s="14"/>
      <c r="B347" s="231"/>
      <c r="C347" s="232"/>
      <c r="D347" s="221" t="s">
        <v>144</v>
      </c>
      <c r="E347" s="233" t="s">
        <v>19</v>
      </c>
      <c r="F347" s="234" t="s">
        <v>146</v>
      </c>
      <c r="G347" s="232"/>
      <c r="H347" s="235">
        <v>550.43600000000004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1" t="s">
        <v>144</v>
      </c>
      <c r="AU347" s="241" t="s">
        <v>81</v>
      </c>
      <c r="AV347" s="14" t="s">
        <v>140</v>
      </c>
      <c r="AW347" s="14" t="s">
        <v>33</v>
      </c>
      <c r="AX347" s="14" t="s">
        <v>79</v>
      </c>
      <c r="AY347" s="241" t="s">
        <v>133</v>
      </c>
    </row>
    <row r="348" s="13" customFormat="1">
      <c r="A348" s="13"/>
      <c r="B348" s="219"/>
      <c r="C348" s="220"/>
      <c r="D348" s="221" t="s">
        <v>144</v>
      </c>
      <c r="E348" s="220"/>
      <c r="F348" s="223" t="s">
        <v>322</v>
      </c>
      <c r="G348" s="220"/>
      <c r="H348" s="224">
        <v>633.00099999999998</v>
      </c>
      <c r="I348" s="225"/>
      <c r="J348" s="220"/>
      <c r="K348" s="220"/>
      <c r="L348" s="226"/>
      <c r="M348" s="227"/>
      <c r="N348" s="228"/>
      <c r="O348" s="228"/>
      <c r="P348" s="228"/>
      <c r="Q348" s="228"/>
      <c r="R348" s="228"/>
      <c r="S348" s="228"/>
      <c r="T348" s="22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0" t="s">
        <v>144</v>
      </c>
      <c r="AU348" s="230" t="s">
        <v>81</v>
      </c>
      <c r="AV348" s="13" t="s">
        <v>81</v>
      </c>
      <c r="AW348" s="13" t="s">
        <v>4</v>
      </c>
      <c r="AX348" s="13" t="s">
        <v>79</v>
      </c>
      <c r="AY348" s="230" t="s">
        <v>133</v>
      </c>
    </row>
    <row r="349" s="2" customFormat="1" ht="21.75" customHeight="1">
      <c r="A349" s="39"/>
      <c r="B349" s="40"/>
      <c r="C349" s="201" t="s">
        <v>323</v>
      </c>
      <c r="D349" s="201" t="s">
        <v>135</v>
      </c>
      <c r="E349" s="202" t="s">
        <v>324</v>
      </c>
      <c r="F349" s="203" t="s">
        <v>325</v>
      </c>
      <c r="G349" s="204" t="s">
        <v>150</v>
      </c>
      <c r="H349" s="205">
        <v>55.043999999999997</v>
      </c>
      <c r="I349" s="206"/>
      <c r="J349" s="207">
        <f>ROUND(I349*H349,2)</f>
        <v>0</v>
      </c>
      <c r="K349" s="203" t="s">
        <v>139</v>
      </c>
      <c r="L349" s="45"/>
      <c r="M349" s="208" t="s">
        <v>19</v>
      </c>
      <c r="N349" s="209" t="s">
        <v>43</v>
      </c>
      <c r="O349" s="85"/>
      <c r="P349" s="210">
        <f>O349*H349</f>
        <v>0</v>
      </c>
      <c r="Q349" s="210">
        <v>0</v>
      </c>
      <c r="R349" s="210">
        <f>Q349*H349</f>
        <v>0</v>
      </c>
      <c r="S349" s="210">
        <v>0</v>
      </c>
      <c r="T349" s="21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2" t="s">
        <v>256</v>
      </c>
      <c r="AT349" s="212" t="s">
        <v>135</v>
      </c>
      <c r="AU349" s="212" t="s">
        <v>81</v>
      </c>
      <c r="AY349" s="18" t="s">
        <v>133</v>
      </c>
      <c r="BE349" s="213">
        <f>IF(N349="základní",J349,0)</f>
        <v>0</v>
      </c>
      <c r="BF349" s="213">
        <f>IF(N349="snížená",J349,0)</f>
        <v>0</v>
      </c>
      <c r="BG349" s="213">
        <f>IF(N349="zákl. přenesená",J349,0)</f>
        <v>0</v>
      </c>
      <c r="BH349" s="213">
        <f>IF(N349="sníž. přenesená",J349,0)</f>
        <v>0</v>
      </c>
      <c r="BI349" s="213">
        <f>IF(N349="nulová",J349,0)</f>
        <v>0</v>
      </c>
      <c r="BJ349" s="18" t="s">
        <v>79</v>
      </c>
      <c r="BK349" s="213">
        <f>ROUND(I349*H349,2)</f>
        <v>0</v>
      </c>
      <c r="BL349" s="18" t="s">
        <v>256</v>
      </c>
      <c r="BM349" s="212" t="s">
        <v>326</v>
      </c>
    </row>
    <row r="350" s="2" customFormat="1">
      <c r="A350" s="39"/>
      <c r="B350" s="40"/>
      <c r="C350" s="41"/>
      <c r="D350" s="214" t="s">
        <v>142</v>
      </c>
      <c r="E350" s="41"/>
      <c r="F350" s="215" t="s">
        <v>327</v>
      </c>
      <c r="G350" s="41"/>
      <c r="H350" s="41"/>
      <c r="I350" s="216"/>
      <c r="J350" s="41"/>
      <c r="K350" s="41"/>
      <c r="L350" s="45"/>
      <c r="M350" s="217"/>
      <c r="N350" s="218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142</v>
      </c>
      <c r="AU350" s="18" t="s">
        <v>81</v>
      </c>
    </row>
    <row r="351" s="15" customFormat="1">
      <c r="A351" s="15"/>
      <c r="B351" s="242"/>
      <c r="C351" s="243"/>
      <c r="D351" s="221" t="s">
        <v>144</v>
      </c>
      <c r="E351" s="244" t="s">
        <v>19</v>
      </c>
      <c r="F351" s="245" t="s">
        <v>328</v>
      </c>
      <c r="G351" s="243"/>
      <c r="H351" s="244" t="s">
        <v>19</v>
      </c>
      <c r="I351" s="246"/>
      <c r="J351" s="243"/>
      <c r="K351" s="243"/>
      <c r="L351" s="247"/>
      <c r="M351" s="248"/>
      <c r="N351" s="249"/>
      <c r="O351" s="249"/>
      <c r="P351" s="249"/>
      <c r="Q351" s="249"/>
      <c r="R351" s="249"/>
      <c r="S351" s="249"/>
      <c r="T351" s="25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1" t="s">
        <v>144</v>
      </c>
      <c r="AU351" s="251" t="s">
        <v>81</v>
      </c>
      <c r="AV351" s="15" t="s">
        <v>79</v>
      </c>
      <c r="AW351" s="15" t="s">
        <v>33</v>
      </c>
      <c r="AX351" s="15" t="s">
        <v>72</v>
      </c>
      <c r="AY351" s="251" t="s">
        <v>133</v>
      </c>
    </row>
    <row r="352" s="13" customFormat="1">
      <c r="A352" s="13"/>
      <c r="B352" s="219"/>
      <c r="C352" s="220"/>
      <c r="D352" s="221" t="s">
        <v>144</v>
      </c>
      <c r="E352" s="222" t="s">
        <v>19</v>
      </c>
      <c r="F352" s="223" t="s">
        <v>329</v>
      </c>
      <c r="G352" s="220"/>
      <c r="H352" s="224">
        <v>55.043999999999997</v>
      </c>
      <c r="I352" s="225"/>
      <c r="J352" s="220"/>
      <c r="K352" s="220"/>
      <c r="L352" s="226"/>
      <c r="M352" s="227"/>
      <c r="N352" s="228"/>
      <c r="O352" s="228"/>
      <c r="P352" s="228"/>
      <c r="Q352" s="228"/>
      <c r="R352" s="228"/>
      <c r="S352" s="228"/>
      <c r="T352" s="22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0" t="s">
        <v>144</v>
      </c>
      <c r="AU352" s="230" t="s">
        <v>81</v>
      </c>
      <c r="AV352" s="13" t="s">
        <v>81</v>
      </c>
      <c r="AW352" s="13" t="s">
        <v>33</v>
      </c>
      <c r="AX352" s="13" t="s">
        <v>72</v>
      </c>
      <c r="AY352" s="230" t="s">
        <v>133</v>
      </c>
    </row>
    <row r="353" s="14" customFormat="1">
      <c r="A353" s="14"/>
      <c r="B353" s="231"/>
      <c r="C353" s="232"/>
      <c r="D353" s="221" t="s">
        <v>144</v>
      </c>
      <c r="E353" s="233" t="s">
        <v>19</v>
      </c>
      <c r="F353" s="234" t="s">
        <v>146</v>
      </c>
      <c r="G353" s="232"/>
      <c r="H353" s="235">
        <v>55.043999999999997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1" t="s">
        <v>144</v>
      </c>
      <c r="AU353" s="241" t="s">
        <v>81</v>
      </c>
      <c r="AV353" s="14" t="s">
        <v>140</v>
      </c>
      <c r="AW353" s="14" t="s">
        <v>33</v>
      </c>
      <c r="AX353" s="14" t="s">
        <v>79</v>
      </c>
      <c r="AY353" s="241" t="s">
        <v>133</v>
      </c>
    </row>
    <row r="354" s="2" customFormat="1" ht="21.75" customHeight="1">
      <c r="A354" s="39"/>
      <c r="B354" s="40"/>
      <c r="C354" s="201" t="s">
        <v>330</v>
      </c>
      <c r="D354" s="201" t="s">
        <v>135</v>
      </c>
      <c r="E354" s="202" t="s">
        <v>331</v>
      </c>
      <c r="F354" s="203" t="s">
        <v>332</v>
      </c>
      <c r="G354" s="204" t="s">
        <v>150</v>
      </c>
      <c r="H354" s="205">
        <v>55.043999999999997</v>
      </c>
      <c r="I354" s="206"/>
      <c r="J354" s="207">
        <f>ROUND(I354*H354,2)</f>
        <v>0</v>
      </c>
      <c r="K354" s="203" t="s">
        <v>139</v>
      </c>
      <c r="L354" s="45"/>
      <c r="M354" s="208" t="s">
        <v>19</v>
      </c>
      <c r="N354" s="209" t="s">
        <v>43</v>
      </c>
      <c r="O354" s="85"/>
      <c r="P354" s="210">
        <f>O354*H354</f>
        <v>0</v>
      </c>
      <c r="Q354" s="210">
        <v>0</v>
      </c>
      <c r="R354" s="210">
        <f>Q354*H354</f>
        <v>0</v>
      </c>
      <c r="S354" s="210">
        <v>0</v>
      </c>
      <c r="T354" s="21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2" t="s">
        <v>256</v>
      </c>
      <c r="AT354" s="212" t="s">
        <v>135</v>
      </c>
      <c r="AU354" s="212" t="s">
        <v>81</v>
      </c>
      <c r="AY354" s="18" t="s">
        <v>133</v>
      </c>
      <c r="BE354" s="213">
        <f>IF(N354="základní",J354,0)</f>
        <v>0</v>
      </c>
      <c r="BF354" s="213">
        <f>IF(N354="snížená",J354,0)</f>
        <v>0</v>
      </c>
      <c r="BG354" s="213">
        <f>IF(N354="zákl. přenesená",J354,0)</f>
        <v>0</v>
      </c>
      <c r="BH354" s="213">
        <f>IF(N354="sníž. přenesená",J354,0)</f>
        <v>0</v>
      </c>
      <c r="BI354" s="213">
        <f>IF(N354="nulová",J354,0)</f>
        <v>0</v>
      </c>
      <c r="BJ354" s="18" t="s">
        <v>79</v>
      </c>
      <c r="BK354" s="213">
        <f>ROUND(I354*H354,2)</f>
        <v>0</v>
      </c>
      <c r="BL354" s="18" t="s">
        <v>256</v>
      </c>
      <c r="BM354" s="212" t="s">
        <v>333</v>
      </c>
    </row>
    <row r="355" s="2" customFormat="1">
      <c r="A355" s="39"/>
      <c r="B355" s="40"/>
      <c r="C355" s="41"/>
      <c r="D355" s="214" t="s">
        <v>142</v>
      </c>
      <c r="E355" s="41"/>
      <c r="F355" s="215" t="s">
        <v>334</v>
      </c>
      <c r="G355" s="41"/>
      <c r="H355" s="41"/>
      <c r="I355" s="216"/>
      <c r="J355" s="41"/>
      <c r="K355" s="41"/>
      <c r="L355" s="45"/>
      <c r="M355" s="217"/>
      <c r="N355" s="218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142</v>
      </c>
      <c r="AU355" s="18" t="s">
        <v>81</v>
      </c>
    </row>
    <row r="356" s="15" customFormat="1">
      <c r="A356" s="15"/>
      <c r="B356" s="242"/>
      <c r="C356" s="243"/>
      <c r="D356" s="221" t="s">
        <v>144</v>
      </c>
      <c r="E356" s="244" t="s">
        <v>19</v>
      </c>
      <c r="F356" s="245" t="s">
        <v>328</v>
      </c>
      <c r="G356" s="243"/>
      <c r="H356" s="244" t="s">
        <v>19</v>
      </c>
      <c r="I356" s="246"/>
      <c r="J356" s="243"/>
      <c r="K356" s="243"/>
      <c r="L356" s="247"/>
      <c r="M356" s="248"/>
      <c r="N356" s="249"/>
      <c r="O356" s="249"/>
      <c r="P356" s="249"/>
      <c r="Q356" s="249"/>
      <c r="R356" s="249"/>
      <c r="S356" s="249"/>
      <c r="T356" s="250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51" t="s">
        <v>144</v>
      </c>
      <c r="AU356" s="251" t="s">
        <v>81</v>
      </c>
      <c r="AV356" s="15" t="s">
        <v>79</v>
      </c>
      <c r="AW356" s="15" t="s">
        <v>33</v>
      </c>
      <c r="AX356" s="15" t="s">
        <v>72</v>
      </c>
      <c r="AY356" s="251" t="s">
        <v>133</v>
      </c>
    </row>
    <row r="357" s="13" customFormat="1">
      <c r="A357" s="13"/>
      <c r="B357" s="219"/>
      <c r="C357" s="220"/>
      <c r="D357" s="221" t="s">
        <v>144</v>
      </c>
      <c r="E357" s="222" t="s">
        <v>19</v>
      </c>
      <c r="F357" s="223" t="s">
        <v>329</v>
      </c>
      <c r="G357" s="220"/>
      <c r="H357" s="224">
        <v>55.043999999999997</v>
      </c>
      <c r="I357" s="225"/>
      <c r="J357" s="220"/>
      <c r="K357" s="220"/>
      <c r="L357" s="226"/>
      <c r="M357" s="227"/>
      <c r="N357" s="228"/>
      <c r="O357" s="228"/>
      <c r="P357" s="228"/>
      <c r="Q357" s="228"/>
      <c r="R357" s="228"/>
      <c r="S357" s="228"/>
      <c r="T357" s="22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0" t="s">
        <v>144</v>
      </c>
      <c r="AU357" s="230" t="s">
        <v>81</v>
      </c>
      <c r="AV357" s="13" t="s">
        <v>81</v>
      </c>
      <c r="AW357" s="13" t="s">
        <v>33</v>
      </c>
      <c r="AX357" s="13" t="s">
        <v>72</v>
      </c>
      <c r="AY357" s="230" t="s">
        <v>133</v>
      </c>
    </row>
    <row r="358" s="14" customFormat="1">
      <c r="A358" s="14"/>
      <c r="B358" s="231"/>
      <c r="C358" s="232"/>
      <c r="D358" s="221" t="s">
        <v>144</v>
      </c>
      <c r="E358" s="233" t="s">
        <v>19</v>
      </c>
      <c r="F358" s="234" t="s">
        <v>146</v>
      </c>
      <c r="G358" s="232"/>
      <c r="H358" s="235">
        <v>55.043999999999997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1" t="s">
        <v>144</v>
      </c>
      <c r="AU358" s="241" t="s">
        <v>81</v>
      </c>
      <c r="AV358" s="14" t="s">
        <v>140</v>
      </c>
      <c r="AW358" s="14" t="s">
        <v>33</v>
      </c>
      <c r="AX358" s="14" t="s">
        <v>79</v>
      </c>
      <c r="AY358" s="241" t="s">
        <v>133</v>
      </c>
    </row>
    <row r="359" s="2" customFormat="1" ht="24.15" customHeight="1">
      <c r="A359" s="39"/>
      <c r="B359" s="40"/>
      <c r="C359" s="201" t="s">
        <v>335</v>
      </c>
      <c r="D359" s="201" t="s">
        <v>135</v>
      </c>
      <c r="E359" s="202" t="s">
        <v>336</v>
      </c>
      <c r="F359" s="203" t="s">
        <v>337</v>
      </c>
      <c r="G359" s="204" t="s">
        <v>150</v>
      </c>
      <c r="H359" s="205">
        <v>25.75</v>
      </c>
      <c r="I359" s="206"/>
      <c r="J359" s="207">
        <f>ROUND(I359*H359,2)</f>
        <v>0</v>
      </c>
      <c r="K359" s="203" t="s">
        <v>139</v>
      </c>
      <c r="L359" s="45"/>
      <c r="M359" s="208" t="s">
        <v>19</v>
      </c>
      <c r="N359" s="209" t="s">
        <v>43</v>
      </c>
      <c r="O359" s="85"/>
      <c r="P359" s="210">
        <f>O359*H359</f>
        <v>0</v>
      </c>
      <c r="Q359" s="210">
        <v>0.0027599999999999999</v>
      </c>
      <c r="R359" s="210">
        <f>Q359*H359</f>
        <v>0.071069999999999994</v>
      </c>
      <c r="S359" s="210">
        <v>0</v>
      </c>
      <c r="T359" s="21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2" t="s">
        <v>256</v>
      </c>
      <c r="AT359" s="212" t="s">
        <v>135</v>
      </c>
      <c r="AU359" s="212" t="s">
        <v>81</v>
      </c>
      <c r="AY359" s="18" t="s">
        <v>133</v>
      </c>
      <c r="BE359" s="213">
        <f>IF(N359="základní",J359,0)</f>
        <v>0</v>
      </c>
      <c r="BF359" s="213">
        <f>IF(N359="snížená",J359,0)</f>
        <v>0</v>
      </c>
      <c r="BG359" s="213">
        <f>IF(N359="zákl. přenesená",J359,0)</f>
        <v>0</v>
      </c>
      <c r="BH359" s="213">
        <f>IF(N359="sníž. přenesená",J359,0)</f>
        <v>0</v>
      </c>
      <c r="BI359" s="213">
        <f>IF(N359="nulová",J359,0)</f>
        <v>0</v>
      </c>
      <c r="BJ359" s="18" t="s">
        <v>79</v>
      </c>
      <c r="BK359" s="213">
        <f>ROUND(I359*H359,2)</f>
        <v>0</v>
      </c>
      <c r="BL359" s="18" t="s">
        <v>256</v>
      </c>
      <c r="BM359" s="212" t="s">
        <v>338</v>
      </c>
    </row>
    <row r="360" s="2" customFormat="1">
      <c r="A360" s="39"/>
      <c r="B360" s="40"/>
      <c r="C360" s="41"/>
      <c r="D360" s="214" t="s">
        <v>142</v>
      </c>
      <c r="E360" s="41"/>
      <c r="F360" s="215" t="s">
        <v>339</v>
      </c>
      <c r="G360" s="41"/>
      <c r="H360" s="41"/>
      <c r="I360" s="216"/>
      <c r="J360" s="41"/>
      <c r="K360" s="41"/>
      <c r="L360" s="45"/>
      <c r="M360" s="217"/>
      <c r="N360" s="218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142</v>
      </c>
      <c r="AU360" s="18" t="s">
        <v>81</v>
      </c>
    </row>
    <row r="361" s="15" customFormat="1">
      <c r="A361" s="15"/>
      <c r="B361" s="242"/>
      <c r="C361" s="243"/>
      <c r="D361" s="221" t="s">
        <v>144</v>
      </c>
      <c r="E361" s="244" t="s">
        <v>19</v>
      </c>
      <c r="F361" s="245" t="s">
        <v>340</v>
      </c>
      <c r="G361" s="243"/>
      <c r="H361" s="244" t="s">
        <v>19</v>
      </c>
      <c r="I361" s="246"/>
      <c r="J361" s="243"/>
      <c r="K361" s="243"/>
      <c r="L361" s="247"/>
      <c r="M361" s="248"/>
      <c r="N361" s="249"/>
      <c r="O361" s="249"/>
      <c r="P361" s="249"/>
      <c r="Q361" s="249"/>
      <c r="R361" s="249"/>
      <c r="S361" s="249"/>
      <c r="T361" s="250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1" t="s">
        <v>144</v>
      </c>
      <c r="AU361" s="251" t="s">
        <v>81</v>
      </c>
      <c r="AV361" s="15" t="s">
        <v>79</v>
      </c>
      <c r="AW361" s="15" t="s">
        <v>33</v>
      </c>
      <c r="AX361" s="15" t="s">
        <v>72</v>
      </c>
      <c r="AY361" s="251" t="s">
        <v>133</v>
      </c>
    </row>
    <row r="362" s="15" customFormat="1">
      <c r="A362" s="15"/>
      <c r="B362" s="242"/>
      <c r="C362" s="243"/>
      <c r="D362" s="221" t="s">
        <v>144</v>
      </c>
      <c r="E362" s="244" t="s">
        <v>19</v>
      </c>
      <c r="F362" s="245" t="s">
        <v>341</v>
      </c>
      <c r="G362" s="243"/>
      <c r="H362" s="244" t="s">
        <v>19</v>
      </c>
      <c r="I362" s="246"/>
      <c r="J362" s="243"/>
      <c r="K362" s="243"/>
      <c r="L362" s="247"/>
      <c r="M362" s="248"/>
      <c r="N362" s="249"/>
      <c r="O362" s="249"/>
      <c r="P362" s="249"/>
      <c r="Q362" s="249"/>
      <c r="R362" s="249"/>
      <c r="S362" s="249"/>
      <c r="T362" s="250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1" t="s">
        <v>144</v>
      </c>
      <c r="AU362" s="251" t="s">
        <v>81</v>
      </c>
      <c r="AV362" s="15" t="s">
        <v>79</v>
      </c>
      <c r="AW362" s="15" t="s">
        <v>33</v>
      </c>
      <c r="AX362" s="15" t="s">
        <v>72</v>
      </c>
      <c r="AY362" s="251" t="s">
        <v>133</v>
      </c>
    </row>
    <row r="363" s="13" customFormat="1">
      <c r="A363" s="13"/>
      <c r="B363" s="219"/>
      <c r="C363" s="220"/>
      <c r="D363" s="221" t="s">
        <v>144</v>
      </c>
      <c r="E363" s="222" t="s">
        <v>19</v>
      </c>
      <c r="F363" s="223" t="s">
        <v>342</v>
      </c>
      <c r="G363" s="220"/>
      <c r="H363" s="224">
        <v>10</v>
      </c>
      <c r="I363" s="225"/>
      <c r="J363" s="220"/>
      <c r="K363" s="220"/>
      <c r="L363" s="226"/>
      <c r="M363" s="227"/>
      <c r="N363" s="228"/>
      <c r="O363" s="228"/>
      <c r="P363" s="228"/>
      <c r="Q363" s="228"/>
      <c r="R363" s="228"/>
      <c r="S363" s="228"/>
      <c r="T363" s="22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0" t="s">
        <v>144</v>
      </c>
      <c r="AU363" s="230" t="s">
        <v>81</v>
      </c>
      <c r="AV363" s="13" t="s">
        <v>81</v>
      </c>
      <c r="AW363" s="13" t="s">
        <v>33</v>
      </c>
      <c r="AX363" s="13" t="s">
        <v>72</v>
      </c>
      <c r="AY363" s="230" t="s">
        <v>133</v>
      </c>
    </row>
    <row r="364" s="13" customFormat="1">
      <c r="A364" s="13"/>
      <c r="B364" s="219"/>
      <c r="C364" s="220"/>
      <c r="D364" s="221" t="s">
        <v>144</v>
      </c>
      <c r="E364" s="222" t="s">
        <v>19</v>
      </c>
      <c r="F364" s="223" t="s">
        <v>343</v>
      </c>
      <c r="G364" s="220"/>
      <c r="H364" s="224">
        <v>1.75</v>
      </c>
      <c r="I364" s="225"/>
      <c r="J364" s="220"/>
      <c r="K364" s="220"/>
      <c r="L364" s="226"/>
      <c r="M364" s="227"/>
      <c r="N364" s="228"/>
      <c r="O364" s="228"/>
      <c r="P364" s="228"/>
      <c r="Q364" s="228"/>
      <c r="R364" s="228"/>
      <c r="S364" s="228"/>
      <c r="T364" s="22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0" t="s">
        <v>144</v>
      </c>
      <c r="AU364" s="230" t="s">
        <v>81</v>
      </c>
      <c r="AV364" s="13" t="s">
        <v>81</v>
      </c>
      <c r="AW364" s="13" t="s">
        <v>33</v>
      </c>
      <c r="AX364" s="13" t="s">
        <v>72</v>
      </c>
      <c r="AY364" s="230" t="s">
        <v>133</v>
      </c>
    </row>
    <row r="365" s="13" customFormat="1">
      <c r="A365" s="13"/>
      <c r="B365" s="219"/>
      <c r="C365" s="220"/>
      <c r="D365" s="221" t="s">
        <v>144</v>
      </c>
      <c r="E365" s="222" t="s">
        <v>19</v>
      </c>
      <c r="F365" s="223" t="s">
        <v>344</v>
      </c>
      <c r="G365" s="220"/>
      <c r="H365" s="224">
        <v>2.75</v>
      </c>
      <c r="I365" s="225"/>
      <c r="J365" s="220"/>
      <c r="K365" s="220"/>
      <c r="L365" s="226"/>
      <c r="M365" s="227"/>
      <c r="N365" s="228"/>
      <c r="O365" s="228"/>
      <c r="P365" s="228"/>
      <c r="Q365" s="228"/>
      <c r="R365" s="228"/>
      <c r="S365" s="228"/>
      <c r="T365" s="22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0" t="s">
        <v>144</v>
      </c>
      <c r="AU365" s="230" t="s">
        <v>81</v>
      </c>
      <c r="AV365" s="13" t="s">
        <v>81</v>
      </c>
      <c r="AW365" s="13" t="s">
        <v>33</v>
      </c>
      <c r="AX365" s="13" t="s">
        <v>72</v>
      </c>
      <c r="AY365" s="230" t="s">
        <v>133</v>
      </c>
    </row>
    <row r="366" s="13" customFormat="1">
      <c r="A366" s="13"/>
      <c r="B366" s="219"/>
      <c r="C366" s="220"/>
      <c r="D366" s="221" t="s">
        <v>144</v>
      </c>
      <c r="E366" s="222" t="s">
        <v>19</v>
      </c>
      <c r="F366" s="223" t="s">
        <v>345</v>
      </c>
      <c r="G366" s="220"/>
      <c r="H366" s="224">
        <v>5</v>
      </c>
      <c r="I366" s="225"/>
      <c r="J366" s="220"/>
      <c r="K366" s="220"/>
      <c r="L366" s="226"/>
      <c r="M366" s="227"/>
      <c r="N366" s="228"/>
      <c r="O366" s="228"/>
      <c r="P366" s="228"/>
      <c r="Q366" s="228"/>
      <c r="R366" s="228"/>
      <c r="S366" s="228"/>
      <c r="T366" s="22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0" t="s">
        <v>144</v>
      </c>
      <c r="AU366" s="230" t="s">
        <v>81</v>
      </c>
      <c r="AV366" s="13" t="s">
        <v>81</v>
      </c>
      <c r="AW366" s="13" t="s">
        <v>33</v>
      </c>
      <c r="AX366" s="13" t="s">
        <v>72</v>
      </c>
      <c r="AY366" s="230" t="s">
        <v>133</v>
      </c>
    </row>
    <row r="367" s="13" customFormat="1">
      <c r="A367" s="13"/>
      <c r="B367" s="219"/>
      <c r="C367" s="220"/>
      <c r="D367" s="221" t="s">
        <v>144</v>
      </c>
      <c r="E367" s="222" t="s">
        <v>19</v>
      </c>
      <c r="F367" s="223" t="s">
        <v>346</v>
      </c>
      <c r="G367" s="220"/>
      <c r="H367" s="224">
        <v>4.5</v>
      </c>
      <c r="I367" s="225"/>
      <c r="J367" s="220"/>
      <c r="K367" s="220"/>
      <c r="L367" s="226"/>
      <c r="M367" s="227"/>
      <c r="N367" s="228"/>
      <c r="O367" s="228"/>
      <c r="P367" s="228"/>
      <c r="Q367" s="228"/>
      <c r="R367" s="228"/>
      <c r="S367" s="228"/>
      <c r="T367" s="22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0" t="s">
        <v>144</v>
      </c>
      <c r="AU367" s="230" t="s">
        <v>81</v>
      </c>
      <c r="AV367" s="13" t="s">
        <v>81</v>
      </c>
      <c r="AW367" s="13" t="s">
        <v>33</v>
      </c>
      <c r="AX367" s="13" t="s">
        <v>72</v>
      </c>
      <c r="AY367" s="230" t="s">
        <v>133</v>
      </c>
    </row>
    <row r="368" s="13" customFormat="1">
      <c r="A368" s="13"/>
      <c r="B368" s="219"/>
      <c r="C368" s="220"/>
      <c r="D368" s="221" t="s">
        <v>144</v>
      </c>
      <c r="E368" s="222" t="s">
        <v>19</v>
      </c>
      <c r="F368" s="223" t="s">
        <v>343</v>
      </c>
      <c r="G368" s="220"/>
      <c r="H368" s="224">
        <v>1.75</v>
      </c>
      <c r="I368" s="225"/>
      <c r="J368" s="220"/>
      <c r="K368" s="220"/>
      <c r="L368" s="226"/>
      <c r="M368" s="227"/>
      <c r="N368" s="228"/>
      <c r="O368" s="228"/>
      <c r="P368" s="228"/>
      <c r="Q368" s="228"/>
      <c r="R368" s="228"/>
      <c r="S368" s="228"/>
      <c r="T368" s="22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0" t="s">
        <v>144</v>
      </c>
      <c r="AU368" s="230" t="s">
        <v>81</v>
      </c>
      <c r="AV368" s="13" t="s">
        <v>81</v>
      </c>
      <c r="AW368" s="13" t="s">
        <v>33</v>
      </c>
      <c r="AX368" s="13" t="s">
        <v>72</v>
      </c>
      <c r="AY368" s="230" t="s">
        <v>133</v>
      </c>
    </row>
    <row r="369" s="14" customFormat="1">
      <c r="A369" s="14"/>
      <c r="B369" s="231"/>
      <c r="C369" s="232"/>
      <c r="D369" s="221" t="s">
        <v>144</v>
      </c>
      <c r="E369" s="233" t="s">
        <v>19</v>
      </c>
      <c r="F369" s="234" t="s">
        <v>146</v>
      </c>
      <c r="G369" s="232"/>
      <c r="H369" s="235">
        <v>25.75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1" t="s">
        <v>144</v>
      </c>
      <c r="AU369" s="241" t="s">
        <v>81</v>
      </c>
      <c r="AV369" s="14" t="s">
        <v>140</v>
      </c>
      <c r="AW369" s="14" t="s">
        <v>33</v>
      </c>
      <c r="AX369" s="14" t="s">
        <v>79</v>
      </c>
      <c r="AY369" s="241" t="s">
        <v>133</v>
      </c>
    </row>
    <row r="370" s="2" customFormat="1" ht="24.15" customHeight="1">
      <c r="A370" s="39"/>
      <c r="B370" s="40"/>
      <c r="C370" s="201" t="s">
        <v>347</v>
      </c>
      <c r="D370" s="201" t="s">
        <v>135</v>
      </c>
      <c r="E370" s="202" t="s">
        <v>348</v>
      </c>
      <c r="F370" s="203" t="s">
        <v>349</v>
      </c>
      <c r="G370" s="204" t="s">
        <v>273</v>
      </c>
      <c r="H370" s="262"/>
      <c r="I370" s="206"/>
      <c r="J370" s="207">
        <f>ROUND(I370*H370,2)</f>
        <v>0</v>
      </c>
      <c r="K370" s="203" t="s">
        <v>139</v>
      </c>
      <c r="L370" s="45"/>
      <c r="M370" s="208" t="s">
        <v>19</v>
      </c>
      <c r="N370" s="209" t="s">
        <v>43</v>
      </c>
      <c r="O370" s="85"/>
      <c r="P370" s="210">
        <f>O370*H370</f>
        <v>0</v>
      </c>
      <c r="Q370" s="210">
        <v>0</v>
      </c>
      <c r="R370" s="210">
        <f>Q370*H370</f>
        <v>0</v>
      </c>
      <c r="S370" s="210">
        <v>0</v>
      </c>
      <c r="T370" s="21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2" t="s">
        <v>256</v>
      </c>
      <c r="AT370" s="212" t="s">
        <v>135</v>
      </c>
      <c r="AU370" s="212" t="s">
        <v>81</v>
      </c>
      <c r="AY370" s="18" t="s">
        <v>133</v>
      </c>
      <c r="BE370" s="213">
        <f>IF(N370="základní",J370,0)</f>
        <v>0</v>
      </c>
      <c r="BF370" s="213">
        <f>IF(N370="snížená",J370,0)</f>
        <v>0</v>
      </c>
      <c r="BG370" s="213">
        <f>IF(N370="zákl. přenesená",J370,0)</f>
        <v>0</v>
      </c>
      <c r="BH370" s="213">
        <f>IF(N370="sníž. přenesená",J370,0)</f>
        <v>0</v>
      </c>
      <c r="BI370" s="213">
        <f>IF(N370="nulová",J370,0)</f>
        <v>0</v>
      </c>
      <c r="BJ370" s="18" t="s">
        <v>79</v>
      </c>
      <c r="BK370" s="213">
        <f>ROUND(I370*H370,2)</f>
        <v>0</v>
      </c>
      <c r="BL370" s="18" t="s">
        <v>256</v>
      </c>
      <c r="BM370" s="212" t="s">
        <v>350</v>
      </c>
    </row>
    <row r="371" s="2" customFormat="1">
      <c r="A371" s="39"/>
      <c r="B371" s="40"/>
      <c r="C371" s="41"/>
      <c r="D371" s="214" t="s">
        <v>142</v>
      </c>
      <c r="E371" s="41"/>
      <c r="F371" s="215" t="s">
        <v>351</v>
      </c>
      <c r="G371" s="41"/>
      <c r="H371" s="41"/>
      <c r="I371" s="216"/>
      <c r="J371" s="41"/>
      <c r="K371" s="41"/>
      <c r="L371" s="45"/>
      <c r="M371" s="217"/>
      <c r="N371" s="218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142</v>
      </c>
      <c r="AU371" s="18" t="s">
        <v>81</v>
      </c>
    </row>
    <row r="372" s="12" customFormat="1" ht="22.8" customHeight="1">
      <c r="A372" s="12"/>
      <c r="B372" s="185"/>
      <c r="C372" s="186"/>
      <c r="D372" s="187" t="s">
        <v>71</v>
      </c>
      <c r="E372" s="199" t="s">
        <v>352</v>
      </c>
      <c r="F372" s="199" t="s">
        <v>353</v>
      </c>
      <c r="G372" s="186"/>
      <c r="H372" s="186"/>
      <c r="I372" s="189"/>
      <c r="J372" s="200">
        <f>BK372</f>
        <v>0</v>
      </c>
      <c r="K372" s="186"/>
      <c r="L372" s="191"/>
      <c r="M372" s="192"/>
      <c r="N372" s="193"/>
      <c r="O372" s="193"/>
      <c r="P372" s="194">
        <f>SUM(P373:P487)</f>
        <v>0</v>
      </c>
      <c r="Q372" s="193"/>
      <c r="R372" s="194">
        <f>SUM(R373:R487)</f>
        <v>4.7656730399999994</v>
      </c>
      <c r="S372" s="193"/>
      <c r="T372" s="195">
        <f>SUM(T373:T487)</f>
        <v>3.9031832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196" t="s">
        <v>81</v>
      </c>
      <c r="AT372" s="197" t="s">
        <v>71</v>
      </c>
      <c r="AU372" s="197" t="s">
        <v>79</v>
      </c>
      <c r="AY372" s="196" t="s">
        <v>133</v>
      </c>
      <c r="BK372" s="198">
        <f>SUM(BK373:BK487)</f>
        <v>0</v>
      </c>
    </row>
    <row r="373" s="2" customFormat="1" ht="24.15" customHeight="1">
      <c r="A373" s="39"/>
      <c r="B373" s="40"/>
      <c r="C373" s="201" t="s">
        <v>354</v>
      </c>
      <c r="D373" s="201" t="s">
        <v>135</v>
      </c>
      <c r="E373" s="202" t="s">
        <v>355</v>
      </c>
      <c r="F373" s="203" t="s">
        <v>356</v>
      </c>
      <c r="G373" s="204" t="s">
        <v>150</v>
      </c>
      <c r="H373" s="205">
        <v>550.43600000000004</v>
      </c>
      <c r="I373" s="206"/>
      <c r="J373" s="207">
        <f>ROUND(I373*H373,2)</f>
        <v>0</v>
      </c>
      <c r="K373" s="203" t="s">
        <v>139</v>
      </c>
      <c r="L373" s="45"/>
      <c r="M373" s="208" t="s">
        <v>19</v>
      </c>
      <c r="N373" s="209" t="s">
        <v>43</v>
      </c>
      <c r="O373" s="85"/>
      <c r="P373" s="210">
        <f>O373*H373</f>
        <v>0</v>
      </c>
      <c r="Q373" s="210">
        <v>0</v>
      </c>
      <c r="R373" s="210">
        <f>Q373*H373</f>
        <v>0</v>
      </c>
      <c r="S373" s="210">
        <v>0.0055999999999999999</v>
      </c>
      <c r="T373" s="211">
        <f>S373*H373</f>
        <v>3.0824416000000001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2" t="s">
        <v>256</v>
      </c>
      <c r="AT373" s="212" t="s">
        <v>135</v>
      </c>
      <c r="AU373" s="212" t="s">
        <v>81</v>
      </c>
      <c r="AY373" s="18" t="s">
        <v>133</v>
      </c>
      <c r="BE373" s="213">
        <f>IF(N373="základní",J373,0)</f>
        <v>0</v>
      </c>
      <c r="BF373" s="213">
        <f>IF(N373="snížená",J373,0)</f>
        <v>0</v>
      </c>
      <c r="BG373" s="213">
        <f>IF(N373="zákl. přenesená",J373,0)</f>
        <v>0</v>
      </c>
      <c r="BH373" s="213">
        <f>IF(N373="sníž. přenesená",J373,0)</f>
        <v>0</v>
      </c>
      <c r="BI373" s="213">
        <f>IF(N373="nulová",J373,0)</f>
        <v>0</v>
      </c>
      <c r="BJ373" s="18" t="s">
        <v>79</v>
      </c>
      <c r="BK373" s="213">
        <f>ROUND(I373*H373,2)</f>
        <v>0</v>
      </c>
      <c r="BL373" s="18" t="s">
        <v>256</v>
      </c>
      <c r="BM373" s="212" t="s">
        <v>357</v>
      </c>
    </row>
    <row r="374" s="2" customFormat="1">
      <c r="A374" s="39"/>
      <c r="B374" s="40"/>
      <c r="C374" s="41"/>
      <c r="D374" s="214" t="s">
        <v>142</v>
      </c>
      <c r="E374" s="41"/>
      <c r="F374" s="215" t="s">
        <v>358</v>
      </c>
      <c r="G374" s="41"/>
      <c r="H374" s="41"/>
      <c r="I374" s="216"/>
      <c r="J374" s="41"/>
      <c r="K374" s="41"/>
      <c r="L374" s="45"/>
      <c r="M374" s="217"/>
      <c r="N374" s="218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142</v>
      </c>
      <c r="AU374" s="18" t="s">
        <v>81</v>
      </c>
    </row>
    <row r="375" s="15" customFormat="1">
      <c r="A375" s="15"/>
      <c r="B375" s="242"/>
      <c r="C375" s="243"/>
      <c r="D375" s="221" t="s">
        <v>144</v>
      </c>
      <c r="E375" s="244" t="s">
        <v>19</v>
      </c>
      <c r="F375" s="245" t="s">
        <v>161</v>
      </c>
      <c r="G375" s="243"/>
      <c r="H375" s="244" t="s">
        <v>19</v>
      </c>
      <c r="I375" s="246"/>
      <c r="J375" s="243"/>
      <c r="K375" s="243"/>
      <c r="L375" s="247"/>
      <c r="M375" s="248"/>
      <c r="N375" s="249"/>
      <c r="O375" s="249"/>
      <c r="P375" s="249"/>
      <c r="Q375" s="249"/>
      <c r="R375" s="249"/>
      <c r="S375" s="249"/>
      <c r="T375" s="25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1" t="s">
        <v>144</v>
      </c>
      <c r="AU375" s="251" t="s">
        <v>81</v>
      </c>
      <c r="AV375" s="15" t="s">
        <v>79</v>
      </c>
      <c r="AW375" s="15" t="s">
        <v>33</v>
      </c>
      <c r="AX375" s="15" t="s">
        <v>72</v>
      </c>
      <c r="AY375" s="251" t="s">
        <v>133</v>
      </c>
    </row>
    <row r="376" s="13" customFormat="1">
      <c r="A376" s="13"/>
      <c r="B376" s="219"/>
      <c r="C376" s="220"/>
      <c r="D376" s="221" t="s">
        <v>144</v>
      </c>
      <c r="E376" s="222" t="s">
        <v>19</v>
      </c>
      <c r="F376" s="223" t="s">
        <v>162</v>
      </c>
      <c r="G376" s="220"/>
      <c r="H376" s="224">
        <v>35.369999999999997</v>
      </c>
      <c r="I376" s="225"/>
      <c r="J376" s="220"/>
      <c r="K376" s="220"/>
      <c r="L376" s="226"/>
      <c r="M376" s="227"/>
      <c r="N376" s="228"/>
      <c r="O376" s="228"/>
      <c r="P376" s="228"/>
      <c r="Q376" s="228"/>
      <c r="R376" s="228"/>
      <c r="S376" s="228"/>
      <c r="T376" s="22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0" t="s">
        <v>144</v>
      </c>
      <c r="AU376" s="230" t="s">
        <v>81</v>
      </c>
      <c r="AV376" s="13" t="s">
        <v>81</v>
      </c>
      <c r="AW376" s="13" t="s">
        <v>33</v>
      </c>
      <c r="AX376" s="13" t="s">
        <v>72</v>
      </c>
      <c r="AY376" s="230" t="s">
        <v>133</v>
      </c>
    </row>
    <row r="377" s="13" customFormat="1">
      <c r="A377" s="13"/>
      <c r="B377" s="219"/>
      <c r="C377" s="220"/>
      <c r="D377" s="221" t="s">
        <v>144</v>
      </c>
      <c r="E377" s="222" t="s">
        <v>19</v>
      </c>
      <c r="F377" s="223" t="s">
        <v>163</v>
      </c>
      <c r="G377" s="220"/>
      <c r="H377" s="224">
        <v>44.999000000000002</v>
      </c>
      <c r="I377" s="225"/>
      <c r="J377" s="220"/>
      <c r="K377" s="220"/>
      <c r="L377" s="226"/>
      <c r="M377" s="227"/>
      <c r="N377" s="228"/>
      <c r="O377" s="228"/>
      <c r="P377" s="228"/>
      <c r="Q377" s="228"/>
      <c r="R377" s="228"/>
      <c r="S377" s="228"/>
      <c r="T377" s="22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0" t="s">
        <v>144</v>
      </c>
      <c r="AU377" s="230" t="s">
        <v>81</v>
      </c>
      <c r="AV377" s="13" t="s">
        <v>81</v>
      </c>
      <c r="AW377" s="13" t="s">
        <v>33</v>
      </c>
      <c r="AX377" s="13" t="s">
        <v>72</v>
      </c>
      <c r="AY377" s="230" t="s">
        <v>133</v>
      </c>
    </row>
    <row r="378" s="13" customFormat="1">
      <c r="A378" s="13"/>
      <c r="B378" s="219"/>
      <c r="C378" s="220"/>
      <c r="D378" s="221" t="s">
        <v>144</v>
      </c>
      <c r="E378" s="222" t="s">
        <v>19</v>
      </c>
      <c r="F378" s="223" t="s">
        <v>164</v>
      </c>
      <c r="G378" s="220"/>
      <c r="H378" s="224">
        <v>32.975999999999999</v>
      </c>
      <c r="I378" s="225"/>
      <c r="J378" s="220"/>
      <c r="K378" s="220"/>
      <c r="L378" s="226"/>
      <c r="M378" s="227"/>
      <c r="N378" s="228"/>
      <c r="O378" s="228"/>
      <c r="P378" s="228"/>
      <c r="Q378" s="228"/>
      <c r="R378" s="228"/>
      <c r="S378" s="228"/>
      <c r="T378" s="22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0" t="s">
        <v>144</v>
      </c>
      <c r="AU378" s="230" t="s">
        <v>81</v>
      </c>
      <c r="AV378" s="13" t="s">
        <v>81</v>
      </c>
      <c r="AW378" s="13" t="s">
        <v>33</v>
      </c>
      <c r="AX378" s="13" t="s">
        <v>72</v>
      </c>
      <c r="AY378" s="230" t="s">
        <v>133</v>
      </c>
    </row>
    <row r="379" s="13" customFormat="1">
      <c r="A379" s="13"/>
      <c r="B379" s="219"/>
      <c r="C379" s="220"/>
      <c r="D379" s="221" t="s">
        <v>144</v>
      </c>
      <c r="E379" s="222" t="s">
        <v>19</v>
      </c>
      <c r="F379" s="223" t="s">
        <v>165</v>
      </c>
      <c r="G379" s="220"/>
      <c r="H379" s="224">
        <v>33.216000000000001</v>
      </c>
      <c r="I379" s="225"/>
      <c r="J379" s="220"/>
      <c r="K379" s="220"/>
      <c r="L379" s="226"/>
      <c r="M379" s="227"/>
      <c r="N379" s="228"/>
      <c r="O379" s="228"/>
      <c r="P379" s="228"/>
      <c r="Q379" s="228"/>
      <c r="R379" s="228"/>
      <c r="S379" s="228"/>
      <c r="T379" s="22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0" t="s">
        <v>144</v>
      </c>
      <c r="AU379" s="230" t="s">
        <v>81</v>
      </c>
      <c r="AV379" s="13" t="s">
        <v>81</v>
      </c>
      <c r="AW379" s="13" t="s">
        <v>33</v>
      </c>
      <c r="AX379" s="13" t="s">
        <v>72</v>
      </c>
      <c r="AY379" s="230" t="s">
        <v>133</v>
      </c>
    </row>
    <row r="380" s="15" customFormat="1">
      <c r="A380" s="15"/>
      <c r="B380" s="242"/>
      <c r="C380" s="243"/>
      <c r="D380" s="221" t="s">
        <v>144</v>
      </c>
      <c r="E380" s="244" t="s">
        <v>19</v>
      </c>
      <c r="F380" s="245" t="s">
        <v>166</v>
      </c>
      <c r="G380" s="243"/>
      <c r="H380" s="244" t="s">
        <v>19</v>
      </c>
      <c r="I380" s="246"/>
      <c r="J380" s="243"/>
      <c r="K380" s="243"/>
      <c r="L380" s="247"/>
      <c r="M380" s="248"/>
      <c r="N380" s="249"/>
      <c r="O380" s="249"/>
      <c r="P380" s="249"/>
      <c r="Q380" s="249"/>
      <c r="R380" s="249"/>
      <c r="S380" s="249"/>
      <c r="T380" s="25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1" t="s">
        <v>144</v>
      </c>
      <c r="AU380" s="251" t="s">
        <v>81</v>
      </c>
      <c r="AV380" s="15" t="s">
        <v>79</v>
      </c>
      <c r="AW380" s="15" t="s">
        <v>33</v>
      </c>
      <c r="AX380" s="15" t="s">
        <v>72</v>
      </c>
      <c r="AY380" s="251" t="s">
        <v>133</v>
      </c>
    </row>
    <row r="381" s="13" customFormat="1">
      <c r="A381" s="13"/>
      <c r="B381" s="219"/>
      <c r="C381" s="220"/>
      <c r="D381" s="221" t="s">
        <v>144</v>
      </c>
      <c r="E381" s="222" t="s">
        <v>19</v>
      </c>
      <c r="F381" s="223" t="s">
        <v>167</v>
      </c>
      <c r="G381" s="220"/>
      <c r="H381" s="224">
        <v>145.46899999999999</v>
      </c>
      <c r="I381" s="225"/>
      <c r="J381" s="220"/>
      <c r="K381" s="220"/>
      <c r="L381" s="226"/>
      <c r="M381" s="227"/>
      <c r="N381" s="228"/>
      <c r="O381" s="228"/>
      <c r="P381" s="228"/>
      <c r="Q381" s="228"/>
      <c r="R381" s="228"/>
      <c r="S381" s="228"/>
      <c r="T381" s="22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0" t="s">
        <v>144</v>
      </c>
      <c r="AU381" s="230" t="s">
        <v>81</v>
      </c>
      <c r="AV381" s="13" t="s">
        <v>81</v>
      </c>
      <c r="AW381" s="13" t="s">
        <v>33</v>
      </c>
      <c r="AX381" s="13" t="s">
        <v>72</v>
      </c>
      <c r="AY381" s="230" t="s">
        <v>133</v>
      </c>
    </row>
    <row r="382" s="13" customFormat="1">
      <c r="A382" s="13"/>
      <c r="B382" s="219"/>
      <c r="C382" s="220"/>
      <c r="D382" s="221" t="s">
        <v>144</v>
      </c>
      <c r="E382" s="222" t="s">
        <v>19</v>
      </c>
      <c r="F382" s="223" t="s">
        <v>168</v>
      </c>
      <c r="G382" s="220"/>
      <c r="H382" s="224">
        <v>62.993000000000002</v>
      </c>
      <c r="I382" s="225"/>
      <c r="J382" s="220"/>
      <c r="K382" s="220"/>
      <c r="L382" s="226"/>
      <c r="M382" s="227"/>
      <c r="N382" s="228"/>
      <c r="O382" s="228"/>
      <c r="P382" s="228"/>
      <c r="Q382" s="228"/>
      <c r="R382" s="228"/>
      <c r="S382" s="228"/>
      <c r="T382" s="22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0" t="s">
        <v>144</v>
      </c>
      <c r="AU382" s="230" t="s">
        <v>81</v>
      </c>
      <c r="AV382" s="13" t="s">
        <v>81</v>
      </c>
      <c r="AW382" s="13" t="s">
        <v>33</v>
      </c>
      <c r="AX382" s="13" t="s">
        <v>72</v>
      </c>
      <c r="AY382" s="230" t="s">
        <v>133</v>
      </c>
    </row>
    <row r="383" s="13" customFormat="1">
      <c r="A383" s="13"/>
      <c r="B383" s="219"/>
      <c r="C383" s="220"/>
      <c r="D383" s="221" t="s">
        <v>144</v>
      </c>
      <c r="E383" s="222" t="s">
        <v>19</v>
      </c>
      <c r="F383" s="223" t="s">
        <v>169</v>
      </c>
      <c r="G383" s="220"/>
      <c r="H383" s="224">
        <v>26.640000000000001</v>
      </c>
      <c r="I383" s="225"/>
      <c r="J383" s="220"/>
      <c r="K383" s="220"/>
      <c r="L383" s="226"/>
      <c r="M383" s="227"/>
      <c r="N383" s="228"/>
      <c r="O383" s="228"/>
      <c r="P383" s="228"/>
      <c r="Q383" s="228"/>
      <c r="R383" s="228"/>
      <c r="S383" s="228"/>
      <c r="T383" s="22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0" t="s">
        <v>144</v>
      </c>
      <c r="AU383" s="230" t="s">
        <v>81</v>
      </c>
      <c r="AV383" s="13" t="s">
        <v>81</v>
      </c>
      <c r="AW383" s="13" t="s">
        <v>33</v>
      </c>
      <c r="AX383" s="13" t="s">
        <v>72</v>
      </c>
      <c r="AY383" s="230" t="s">
        <v>133</v>
      </c>
    </row>
    <row r="384" s="13" customFormat="1">
      <c r="A384" s="13"/>
      <c r="B384" s="219"/>
      <c r="C384" s="220"/>
      <c r="D384" s="221" t="s">
        <v>144</v>
      </c>
      <c r="E384" s="222" t="s">
        <v>19</v>
      </c>
      <c r="F384" s="223" t="s">
        <v>170</v>
      </c>
      <c r="G384" s="220"/>
      <c r="H384" s="224">
        <v>123.482</v>
      </c>
      <c r="I384" s="225"/>
      <c r="J384" s="220"/>
      <c r="K384" s="220"/>
      <c r="L384" s="226"/>
      <c r="M384" s="227"/>
      <c r="N384" s="228"/>
      <c r="O384" s="228"/>
      <c r="P384" s="228"/>
      <c r="Q384" s="228"/>
      <c r="R384" s="228"/>
      <c r="S384" s="228"/>
      <c r="T384" s="22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0" t="s">
        <v>144</v>
      </c>
      <c r="AU384" s="230" t="s">
        <v>81</v>
      </c>
      <c r="AV384" s="13" t="s">
        <v>81</v>
      </c>
      <c r="AW384" s="13" t="s">
        <v>33</v>
      </c>
      <c r="AX384" s="13" t="s">
        <v>72</v>
      </c>
      <c r="AY384" s="230" t="s">
        <v>133</v>
      </c>
    </row>
    <row r="385" s="13" customFormat="1">
      <c r="A385" s="13"/>
      <c r="B385" s="219"/>
      <c r="C385" s="220"/>
      <c r="D385" s="221" t="s">
        <v>144</v>
      </c>
      <c r="E385" s="222" t="s">
        <v>19</v>
      </c>
      <c r="F385" s="223" t="s">
        <v>171</v>
      </c>
      <c r="G385" s="220"/>
      <c r="H385" s="224">
        <v>45.290999999999997</v>
      </c>
      <c r="I385" s="225"/>
      <c r="J385" s="220"/>
      <c r="K385" s="220"/>
      <c r="L385" s="226"/>
      <c r="M385" s="227"/>
      <c r="N385" s="228"/>
      <c r="O385" s="228"/>
      <c r="P385" s="228"/>
      <c r="Q385" s="228"/>
      <c r="R385" s="228"/>
      <c r="S385" s="228"/>
      <c r="T385" s="22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0" t="s">
        <v>144</v>
      </c>
      <c r="AU385" s="230" t="s">
        <v>81</v>
      </c>
      <c r="AV385" s="13" t="s">
        <v>81</v>
      </c>
      <c r="AW385" s="13" t="s">
        <v>33</v>
      </c>
      <c r="AX385" s="13" t="s">
        <v>72</v>
      </c>
      <c r="AY385" s="230" t="s">
        <v>133</v>
      </c>
    </row>
    <row r="386" s="14" customFormat="1">
      <c r="A386" s="14"/>
      <c r="B386" s="231"/>
      <c r="C386" s="232"/>
      <c r="D386" s="221" t="s">
        <v>144</v>
      </c>
      <c r="E386" s="233" t="s">
        <v>19</v>
      </c>
      <c r="F386" s="234" t="s">
        <v>146</v>
      </c>
      <c r="G386" s="232"/>
      <c r="H386" s="235">
        <v>550.43600000000004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1" t="s">
        <v>144</v>
      </c>
      <c r="AU386" s="241" t="s">
        <v>81</v>
      </c>
      <c r="AV386" s="14" t="s">
        <v>140</v>
      </c>
      <c r="AW386" s="14" t="s">
        <v>33</v>
      </c>
      <c r="AX386" s="14" t="s">
        <v>79</v>
      </c>
      <c r="AY386" s="241" t="s">
        <v>133</v>
      </c>
    </row>
    <row r="387" s="2" customFormat="1" ht="24.15" customHeight="1">
      <c r="A387" s="39"/>
      <c r="B387" s="40"/>
      <c r="C387" s="201" t="s">
        <v>290</v>
      </c>
      <c r="D387" s="201" t="s">
        <v>135</v>
      </c>
      <c r="E387" s="202" t="s">
        <v>359</v>
      </c>
      <c r="F387" s="203" t="s">
        <v>360</v>
      </c>
      <c r="G387" s="204" t="s">
        <v>150</v>
      </c>
      <c r="H387" s="205">
        <v>146.56100000000001</v>
      </c>
      <c r="I387" s="206"/>
      <c r="J387" s="207">
        <f>ROUND(I387*H387,2)</f>
        <v>0</v>
      </c>
      <c r="K387" s="203" t="s">
        <v>139</v>
      </c>
      <c r="L387" s="45"/>
      <c r="M387" s="208" t="s">
        <v>19</v>
      </c>
      <c r="N387" s="209" t="s">
        <v>43</v>
      </c>
      <c r="O387" s="85"/>
      <c r="P387" s="210">
        <f>O387*H387</f>
        <v>0</v>
      </c>
      <c r="Q387" s="210">
        <v>0</v>
      </c>
      <c r="R387" s="210">
        <f>Q387*H387</f>
        <v>0</v>
      </c>
      <c r="S387" s="210">
        <v>0.0055999999999999999</v>
      </c>
      <c r="T387" s="211">
        <f>S387*H387</f>
        <v>0.82074160000000007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2" t="s">
        <v>256</v>
      </c>
      <c r="AT387" s="212" t="s">
        <v>135</v>
      </c>
      <c r="AU387" s="212" t="s">
        <v>81</v>
      </c>
      <c r="AY387" s="18" t="s">
        <v>133</v>
      </c>
      <c r="BE387" s="213">
        <f>IF(N387="základní",J387,0)</f>
        <v>0</v>
      </c>
      <c r="BF387" s="213">
        <f>IF(N387="snížená",J387,0)</f>
        <v>0</v>
      </c>
      <c r="BG387" s="213">
        <f>IF(N387="zákl. přenesená",J387,0)</f>
        <v>0</v>
      </c>
      <c r="BH387" s="213">
        <f>IF(N387="sníž. přenesená",J387,0)</f>
        <v>0</v>
      </c>
      <c r="BI387" s="213">
        <f>IF(N387="nulová",J387,0)</f>
        <v>0</v>
      </c>
      <c r="BJ387" s="18" t="s">
        <v>79</v>
      </c>
      <c r="BK387" s="213">
        <f>ROUND(I387*H387,2)</f>
        <v>0</v>
      </c>
      <c r="BL387" s="18" t="s">
        <v>256</v>
      </c>
      <c r="BM387" s="212" t="s">
        <v>361</v>
      </c>
    </row>
    <row r="388" s="2" customFormat="1">
      <c r="A388" s="39"/>
      <c r="B388" s="40"/>
      <c r="C388" s="41"/>
      <c r="D388" s="214" t="s">
        <v>142</v>
      </c>
      <c r="E388" s="41"/>
      <c r="F388" s="215" t="s">
        <v>362</v>
      </c>
      <c r="G388" s="41"/>
      <c r="H388" s="41"/>
      <c r="I388" s="216"/>
      <c r="J388" s="41"/>
      <c r="K388" s="41"/>
      <c r="L388" s="45"/>
      <c r="M388" s="217"/>
      <c r="N388" s="218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142</v>
      </c>
      <c r="AU388" s="18" t="s">
        <v>81</v>
      </c>
    </row>
    <row r="389" s="15" customFormat="1">
      <c r="A389" s="15"/>
      <c r="B389" s="242"/>
      <c r="C389" s="243"/>
      <c r="D389" s="221" t="s">
        <v>144</v>
      </c>
      <c r="E389" s="244" t="s">
        <v>19</v>
      </c>
      <c r="F389" s="245" t="s">
        <v>363</v>
      </c>
      <c r="G389" s="243"/>
      <c r="H389" s="244" t="s">
        <v>19</v>
      </c>
      <c r="I389" s="246"/>
      <c r="J389" s="243"/>
      <c r="K389" s="243"/>
      <c r="L389" s="247"/>
      <c r="M389" s="248"/>
      <c r="N389" s="249"/>
      <c r="O389" s="249"/>
      <c r="P389" s="249"/>
      <c r="Q389" s="249"/>
      <c r="R389" s="249"/>
      <c r="S389" s="249"/>
      <c r="T389" s="250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1" t="s">
        <v>144</v>
      </c>
      <c r="AU389" s="251" t="s">
        <v>81</v>
      </c>
      <c r="AV389" s="15" t="s">
        <v>79</v>
      </c>
      <c r="AW389" s="15" t="s">
        <v>33</v>
      </c>
      <c r="AX389" s="15" t="s">
        <v>72</v>
      </c>
      <c r="AY389" s="251" t="s">
        <v>133</v>
      </c>
    </row>
    <row r="390" s="13" customFormat="1">
      <c r="A390" s="13"/>
      <c r="B390" s="219"/>
      <c r="C390" s="220"/>
      <c r="D390" s="221" t="s">
        <v>144</v>
      </c>
      <c r="E390" s="222" t="s">
        <v>19</v>
      </c>
      <c r="F390" s="223" t="s">
        <v>162</v>
      </c>
      <c r="G390" s="220"/>
      <c r="H390" s="224">
        <v>35.369999999999997</v>
      </c>
      <c r="I390" s="225"/>
      <c r="J390" s="220"/>
      <c r="K390" s="220"/>
      <c r="L390" s="226"/>
      <c r="M390" s="227"/>
      <c r="N390" s="228"/>
      <c r="O390" s="228"/>
      <c r="P390" s="228"/>
      <c r="Q390" s="228"/>
      <c r="R390" s="228"/>
      <c r="S390" s="228"/>
      <c r="T390" s="22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0" t="s">
        <v>144</v>
      </c>
      <c r="AU390" s="230" t="s">
        <v>81</v>
      </c>
      <c r="AV390" s="13" t="s">
        <v>81</v>
      </c>
      <c r="AW390" s="13" t="s">
        <v>33</v>
      </c>
      <c r="AX390" s="13" t="s">
        <v>72</v>
      </c>
      <c r="AY390" s="230" t="s">
        <v>133</v>
      </c>
    </row>
    <row r="391" s="13" customFormat="1">
      <c r="A391" s="13"/>
      <c r="B391" s="219"/>
      <c r="C391" s="220"/>
      <c r="D391" s="221" t="s">
        <v>144</v>
      </c>
      <c r="E391" s="222" t="s">
        <v>19</v>
      </c>
      <c r="F391" s="223" t="s">
        <v>163</v>
      </c>
      <c r="G391" s="220"/>
      <c r="H391" s="224">
        <v>44.999000000000002</v>
      </c>
      <c r="I391" s="225"/>
      <c r="J391" s="220"/>
      <c r="K391" s="220"/>
      <c r="L391" s="226"/>
      <c r="M391" s="227"/>
      <c r="N391" s="228"/>
      <c r="O391" s="228"/>
      <c r="P391" s="228"/>
      <c r="Q391" s="228"/>
      <c r="R391" s="228"/>
      <c r="S391" s="228"/>
      <c r="T391" s="22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0" t="s">
        <v>144</v>
      </c>
      <c r="AU391" s="230" t="s">
        <v>81</v>
      </c>
      <c r="AV391" s="13" t="s">
        <v>81</v>
      </c>
      <c r="AW391" s="13" t="s">
        <v>33</v>
      </c>
      <c r="AX391" s="13" t="s">
        <v>72</v>
      </c>
      <c r="AY391" s="230" t="s">
        <v>133</v>
      </c>
    </row>
    <row r="392" s="13" customFormat="1">
      <c r="A392" s="13"/>
      <c r="B392" s="219"/>
      <c r="C392" s="220"/>
      <c r="D392" s="221" t="s">
        <v>144</v>
      </c>
      <c r="E392" s="222" t="s">
        <v>19</v>
      </c>
      <c r="F392" s="223" t="s">
        <v>164</v>
      </c>
      <c r="G392" s="220"/>
      <c r="H392" s="224">
        <v>32.975999999999999</v>
      </c>
      <c r="I392" s="225"/>
      <c r="J392" s="220"/>
      <c r="K392" s="220"/>
      <c r="L392" s="226"/>
      <c r="M392" s="227"/>
      <c r="N392" s="228"/>
      <c r="O392" s="228"/>
      <c r="P392" s="228"/>
      <c r="Q392" s="228"/>
      <c r="R392" s="228"/>
      <c r="S392" s="228"/>
      <c r="T392" s="22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0" t="s">
        <v>144</v>
      </c>
      <c r="AU392" s="230" t="s">
        <v>81</v>
      </c>
      <c r="AV392" s="13" t="s">
        <v>81</v>
      </c>
      <c r="AW392" s="13" t="s">
        <v>33</v>
      </c>
      <c r="AX392" s="13" t="s">
        <v>72</v>
      </c>
      <c r="AY392" s="230" t="s">
        <v>133</v>
      </c>
    </row>
    <row r="393" s="13" customFormat="1">
      <c r="A393" s="13"/>
      <c r="B393" s="219"/>
      <c r="C393" s="220"/>
      <c r="D393" s="221" t="s">
        <v>144</v>
      </c>
      <c r="E393" s="222" t="s">
        <v>19</v>
      </c>
      <c r="F393" s="223" t="s">
        <v>165</v>
      </c>
      <c r="G393" s="220"/>
      <c r="H393" s="224">
        <v>33.216000000000001</v>
      </c>
      <c r="I393" s="225"/>
      <c r="J393" s="220"/>
      <c r="K393" s="220"/>
      <c r="L393" s="226"/>
      <c r="M393" s="227"/>
      <c r="N393" s="228"/>
      <c r="O393" s="228"/>
      <c r="P393" s="228"/>
      <c r="Q393" s="228"/>
      <c r="R393" s="228"/>
      <c r="S393" s="228"/>
      <c r="T393" s="22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0" t="s">
        <v>144</v>
      </c>
      <c r="AU393" s="230" t="s">
        <v>81</v>
      </c>
      <c r="AV393" s="13" t="s">
        <v>81</v>
      </c>
      <c r="AW393" s="13" t="s">
        <v>33</v>
      </c>
      <c r="AX393" s="13" t="s">
        <v>72</v>
      </c>
      <c r="AY393" s="230" t="s">
        <v>133</v>
      </c>
    </row>
    <row r="394" s="14" customFormat="1">
      <c r="A394" s="14"/>
      <c r="B394" s="231"/>
      <c r="C394" s="232"/>
      <c r="D394" s="221" t="s">
        <v>144</v>
      </c>
      <c r="E394" s="233" t="s">
        <v>19</v>
      </c>
      <c r="F394" s="234" t="s">
        <v>146</v>
      </c>
      <c r="G394" s="232"/>
      <c r="H394" s="235">
        <v>146.56100000000001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1" t="s">
        <v>144</v>
      </c>
      <c r="AU394" s="241" t="s">
        <v>81</v>
      </c>
      <c r="AV394" s="14" t="s">
        <v>140</v>
      </c>
      <c r="AW394" s="14" t="s">
        <v>33</v>
      </c>
      <c r="AX394" s="14" t="s">
        <v>79</v>
      </c>
      <c r="AY394" s="241" t="s">
        <v>133</v>
      </c>
    </row>
    <row r="395" s="2" customFormat="1" ht="24.15" customHeight="1">
      <c r="A395" s="39"/>
      <c r="B395" s="40"/>
      <c r="C395" s="201" t="s">
        <v>364</v>
      </c>
      <c r="D395" s="201" t="s">
        <v>135</v>
      </c>
      <c r="E395" s="202" t="s">
        <v>365</v>
      </c>
      <c r="F395" s="203" t="s">
        <v>366</v>
      </c>
      <c r="G395" s="204" t="s">
        <v>150</v>
      </c>
      <c r="H395" s="205">
        <v>550.43600000000004</v>
      </c>
      <c r="I395" s="206"/>
      <c r="J395" s="207">
        <f>ROUND(I395*H395,2)</f>
        <v>0</v>
      </c>
      <c r="K395" s="203" t="s">
        <v>139</v>
      </c>
      <c r="L395" s="45"/>
      <c r="M395" s="208" t="s">
        <v>19</v>
      </c>
      <c r="N395" s="209" t="s">
        <v>43</v>
      </c>
      <c r="O395" s="85"/>
      <c r="P395" s="210">
        <f>O395*H395</f>
        <v>0</v>
      </c>
      <c r="Q395" s="210">
        <v>9.0000000000000006E-05</v>
      </c>
      <c r="R395" s="210">
        <f>Q395*H395</f>
        <v>0.049539240000000005</v>
      </c>
      <c r="S395" s="210">
        <v>0</v>
      </c>
      <c r="T395" s="21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2" t="s">
        <v>256</v>
      </c>
      <c r="AT395" s="212" t="s">
        <v>135</v>
      </c>
      <c r="AU395" s="212" t="s">
        <v>81</v>
      </c>
      <c r="AY395" s="18" t="s">
        <v>133</v>
      </c>
      <c r="BE395" s="213">
        <f>IF(N395="základní",J395,0)</f>
        <v>0</v>
      </c>
      <c r="BF395" s="213">
        <f>IF(N395="snížená",J395,0)</f>
        <v>0</v>
      </c>
      <c r="BG395" s="213">
        <f>IF(N395="zákl. přenesená",J395,0)</f>
        <v>0</v>
      </c>
      <c r="BH395" s="213">
        <f>IF(N395="sníž. přenesená",J395,0)</f>
        <v>0</v>
      </c>
      <c r="BI395" s="213">
        <f>IF(N395="nulová",J395,0)</f>
        <v>0</v>
      </c>
      <c r="BJ395" s="18" t="s">
        <v>79</v>
      </c>
      <c r="BK395" s="213">
        <f>ROUND(I395*H395,2)</f>
        <v>0</v>
      </c>
      <c r="BL395" s="18" t="s">
        <v>256</v>
      </c>
      <c r="BM395" s="212" t="s">
        <v>367</v>
      </c>
    </row>
    <row r="396" s="2" customFormat="1">
      <c r="A396" s="39"/>
      <c r="B396" s="40"/>
      <c r="C396" s="41"/>
      <c r="D396" s="214" t="s">
        <v>142</v>
      </c>
      <c r="E396" s="41"/>
      <c r="F396" s="215" t="s">
        <v>368</v>
      </c>
      <c r="G396" s="41"/>
      <c r="H396" s="41"/>
      <c r="I396" s="216"/>
      <c r="J396" s="41"/>
      <c r="K396" s="41"/>
      <c r="L396" s="45"/>
      <c r="M396" s="217"/>
      <c r="N396" s="218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142</v>
      </c>
      <c r="AU396" s="18" t="s">
        <v>81</v>
      </c>
    </row>
    <row r="397" s="15" customFormat="1">
      <c r="A397" s="15"/>
      <c r="B397" s="242"/>
      <c r="C397" s="243"/>
      <c r="D397" s="221" t="s">
        <v>144</v>
      </c>
      <c r="E397" s="244" t="s">
        <v>19</v>
      </c>
      <c r="F397" s="245" t="s">
        <v>161</v>
      </c>
      <c r="G397" s="243"/>
      <c r="H397" s="244" t="s">
        <v>19</v>
      </c>
      <c r="I397" s="246"/>
      <c r="J397" s="243"/>
      <c r="K397" s="243"/>
      <c r="L397" s="247"/>
      <c r="M397" s="248"/>
      <c r="N397" s="249"/>
      <c r="O397" s="249"/>
      <c r="P397" s="249"/>
      <c r="Q397" s="249"/>
      <c r="R397" s="249"/>
      <c r="S397" s="249"/>
      <c r="T397" s="250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1" t="s">
        <v>144</v>
      </c>
      <c r="AU397" s="251" t="s">
        <v>81</v>
      </c>
      <c r="AV397" s="15" t="s">
        <v>79</v>
      </c>
      <c r="AW397" s="15" t="s">
        <v>33</v>
      </c>
      <c r="AX397" s="15" t="s">
        <v>72</v>
      </c>
      <c r="AY397" s="251" t="s">
        <v>133</v>
      </c>
    </row>
    <row r="398" s="13" customFormat="1">
      <c r="A398" s="13"/>
      <c r="B398" s="219"/>
      <c r="C398" s="220"/>
      <c r="D398" s="221" t="s">
        <v>144</v>
      </c>
      <c r="E398" s="222" t="s">
        <v>19</v>
      </c>
      <c r="F398" s="223" t="s">
        <v>162</v>
      </c>
      <c r="G398" s="220"/>
      <c r="H398" s="224">
        <v>35.369999999999997</v>
      </c>
      <c r="I398" s="225"/>
      <c r="J398" s="220"/>
      <c r="K398" s="220"/>
      <c r="L398" s="226"/>
      <c r="M398" s="227"/>
      <c r="N398" s="228"/>
      <c r="O398" s="228"/>
      <c r="P398" s="228"/>
      <c r="Q398" s="228"/>
      <c r="R398" s="228"/>
      <c r="S398" s="228"/>
      <c r="T398" s="22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0" t="s">
        <v>144</v>
      </c>
      <c r="AU398" s="230" t="s">
        <v>81</v>
      </c>
      <c r="AV398" s="13" t="s">
        <v>81</v>
      </c>
      <c r="AW398" s="13" t="s">
        <v>33</v>
      </c>
      <c r="AX398" s="13" t="s">
        <v>72</v>
      </c>
      <c r="AY398" s="230" t="s">
        <v>133</v>
      </c>
    </row>
    <row r="399" s="13" customFormat="1">
      <c r="A399" s="13"/>
      <c r="B399" s="219"/>
      <c r="C399" s="220"/>
      <c r="D399" s="221" t="s">
        <v>144</v>
      </c>
      <c r="E399" s="222" t="s">
        <v>19</v>
      </c>
      <c r="F399" s="223" t="s">
        <v>163</v>
      </c>
      <c r="G399" s="220"/>
      <c r="H399" s="224">
        <v>44.999000000000002</v>
      </c>
      <c r="I399" s="225"/>
      <c r="J399" s="220"/>
      <c r="K399" s="220"/>
      <c r="L399" s="226"/>
      <c r="M399" s="227"/>
      <c r="N399" s="228"/>
      <c r="O399" s="228"/>
      <c r="P399" s="228"/>
      <c r="Q399" s="228"/>
      <c r="R399" s="228"/>
      <c r="S399" s="228"/>
      <c r="T399" s="22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0" t="s">
        <v>144</v>
      </c>
      <c r="AU399" s="230" t="s">
        <v>81</v>
      </c>
      <c r="AV399" s="13" t="s">
        <v>81</v>
      </c>
      <c r="AW399" s="13" t="s">
        <v>33</v>
      </c>
      <c r="AX399" s="13" t="s">
        <v>72</v>
      </c>
      <c r="AY399" s="230" t="s">
        <v>133</v>
      </c>
    </row>
    <row r="400" s="13" customFormat="1">
      <c r="A400" s="13"/>
      <c r="B400" s="219"/>
      <c r="C400" s="220"/>
      <c r="D400" s="221" t="s">
        <v>144</v>
      </c>
      <c r="E400" s="222" t="s">
        <v>19</v>
      </c>
      <c r="F400" s="223" t="s">
        <v>164</v>
      </c>
      <c r="G400" s="220"/>
      <c r="H400" s="224">
        <v>32.975999999999999</v>
      </c>
      <c r="I400" s="225"/>
      <c r="J400" s="220"/>
      <c r="K400" s="220"/>
      <c r="L400" s="226"/>
      <c r="M400" s="227"/>
      <c r="N400" s="228"/>
      <c r="O400" s="228"/>
      <c r="P400" s="228"/>
      <c r="Q400" s="228"/>
      <c r="R400" s="228"/>
      <c r="S400" s="228"/>
      <c r="T400" s="22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0" t="s">
        <v>144</v>
      </c>
      <c r="AU400" s="230" t="s">
        <v>81</v>
      </c>
      <c r="AV400" s="13" t="s">
        <v>81</v>
      </c>
      <c r="AW400" s="13" t="s">
        <v>33</v>
      </c>
      <c r="AX400" s="13" t="s">
        <v>72</v>
      </c>
      <c r="AY400" s="230" t="s">
        <v>133</v>
      </c>
    </row>
    <row r="401" s="13" customFormat="1">
      <c r="A401" s="13"/>
      <c r="B401" s="219"/>
      <c r="C401" s="220"/>
      <c r="D401" s="221" t="s">
        <v>144</v>
      </c>
      <c r="E401" s="222" t="s">
        <v>19</v>
      </c>
      <c r="F401" s="223" t="s">
        <v>165</v>
      </c>
      <c r="G401" s="220"/>
      <c r="H401" s="224">
        <v>33.216000000000001</v>
      </c>
      <c r="I401" s="225"/>
      <c r="J401" s="220"/>
      <c r="K401" s="220"/>
      <c r="L401" s="226"/>
      <c r="M401" s="227"/>
      <c r="N401" s="228"/>
      <c r="O401" s="228"/>
      <c r="P401" s="228"/>
      <c r="Q401" s="228"/>
      <c r="R401" s="228"/>
      <c r="S401" s="228"/>
      <c r="T401" s="22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0" t="s">
        <v>144</v>
      </c>
      <c r="AU401" s="230" t="s">
        <v>81</v>
      </c>
      <c r="AV401" s="13" t="s">
        <v>81</v>
      </c>
      <c r="AW401" s="13" t="s">
        <v>33</v>
      </c>
      <c r="AX401" s="13" t="s">
        <v>72</v>
      </c>
      <c r="AY401" s="230" t="s">
        <v>133</v>
      </c>
    </row>
    <row r="402" s="15" customFormat="1">
      <c r="A402" s="15"/>
      <c r="B402" s="242"/>
      <c r="C402" s="243"/>
      <c r="D402" s="221" t="s">
        <v>144</v>
      </c>
      <c r="E402" s="244" t="s">
        <v>19</v>
      </c>
      <c r="F402" s="245" t="s">
        <v>166</v>
      </c>
      <c r="G402" s="243"/>
      <c r="H402" s="244" t="s">
        <v>19</v>
      </c>
      <c r="I402" s="246"/>
      <c r="J402" s="243"/>
      <c r="K402" s="243"/>
      <c r="L402" s="247"/>
      <c r="M402" s="248"/>
      <c r="N402" s="249"/>
      <c r="O402" s="249"/>
      <c r="P402" s="249"/>
      <c r="Q402" s="249"/>
      <c r="R402" s="249"/>
      <c r="S402" s="249"/>
      <c r="T402" s="250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1" t="s">
        <v>144</v>
      </c>
      <c r="AU402" s="251" t="s">
        <v>81</v>
      </c>
      <c r="AV402" s="15" t="s">
        <v>79</v>
      </c>
      <c r="AW402" s="15" t="s">
        <v>33</v>
      </c>
      <c r="AX402" s="15" t="s">
        <v>72</v>
      </c>
      <c r="AY402" s="251" t="s">
        <v>133</v>
      </c>
    </row>
    <row r="403" s="13" customFormat="1">
      <c r="A403" s="13"/>
      <c r="B403" s="219"/>
      <c r="C403" s="220"/>
      <c r="D403" s="221" t="s">
        <v>144</v>
      </c>
      <c r="E403" s="222" t="s">
        <v>19</v>
      </c>
      <c r="F403" s="223" t="s">
        <v>167</v>
      </c>
      <c r="G403" s="220"/>
      <c r="H403" s="224">
        <v>145.46899999999999</v>
      </c>
      <c r="I403" s="225"/>
      <c r="J403" s="220"/>
      <c r="K403" s="220"/>
      <c r="L403" s="226"/>
      <c r="M403" s="227"/>
      <c r="N403" s="228"/>
      <c r="O403" s="228"/>
      <c r="P403" s="228"/>
      <c r="Q403" s="228"/>
      <c r="R403" s="228"/>
      <c r="S403" s="228"/>
      <c r="T403" s="22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0" t="s">
        <v>144</v>
      </c>
      <c r="AU403" s="230" t="s">
        <v>81</v>
      </c>
      <c r="AV403" s="13" t="s">
        <v>81</v>
      </c>
      <c r="AW403" s="13" t="s">
        <v>33</v>
      </c>
      <c r="AX403" s="13" t="s">
        <v>72</v>
      </c>
      <c r="AY403" s="230" t="s">
        <v>133</v>
      </c>
    </row>
    <row r="404" s="13" customFormat="1">
      <c r="A404" s="13"/>
      <c r="B404" s="219"/>
      <c r="C404" s="220"/>
      <c r="D404" s="221" t="s">
        <v>144</v>
      </c>
      <c r="E404" s="222" t="s">
        <v>19</v>
      </c>
      <c r="F404" s="223" t="s">
        <v>168</v>
      </c>
      <c r="G404" s="220"/>
      <c r="H404" s="224">
        <v>62.993000000000002</v>
      </c>
      <c r="I404" s="225"/>
      <c r="J404" s="220"/>
      <c r="K404" s="220"/>
      <c r="L404" s="226"/>
      <c r="M404" s="227"/>
      <c r="N404" s="228"/>
      <c r="O404" s="228"/>
      <c r="P404" s="228"/>
      <c r="Q404" s="228"/>
      <c r="R404" s="228"/>
      <c r="S404" s="228"/>
      <c r="T404" s="22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0" t="s">
        <v>144</v>
      </c>
      <c r="AU404" s="230" t="s">
        <v>81</v>
      </c>
      <c r="AV404" s="13" t="s">
        <v>81</v>
      </c>
      <c r="AW404" s="13" t="s">
        <v>33</v>
      </c>
      <c r="AX404" s="13" t="s">
        <v>72</v>
      </c>
      <c r="AY404" s="230" t="s">
        <v>133</v>
      </c>
    </row>
    <row r="405" s="13" customFormat="1">
      <c r="A405" s="13"/>
      <c r="B405" s="219"/>
      <c r="C405" s="220"/>
      <c r="D405" s="221" t="s">
        <v>144</v>
      </c>
      <c r="E405" s="222" t="s">
        <v>19</v>
      </c>
      <c r="F405" s="223" t="s">
        <v>169</v>
      </c>
      <c r="G405" s="220"/>
      <c r="H405" s="224">
        <v>26.640000000000001</v>
      </c>
      <c r="I405" s="225"/>
      <c r="J405" s="220"/>
      <c r="K405" s="220"/>
      <c r="L405" s="226"/>
      <c r="M405" s="227"/>
      <c r="N405" s="228"/>
      <c r="O405" s="228"/>
      <c r="P405" s="228"/>
      <c r="Q405" s="228"/>
      <c r="R405" s="228"/>
      <c r="S405" s="228"/>
      <c r="T405" s="22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0" t="s">
        <v>144</v>
      </c>
      <c r="AU405" s="230" t="s">
        <v>81</v>
      </c>
      <c r="AV405" s="13" t="s">
        <v>81</v>
      </c>
      <c r="AW405" s="13" t="s">
        <v>33</v>
      </c>
      <c r="AX405" s="13" t="s">
        <v>72</v>
      </c>
      <c r="AY405" s="230" t="s">
        <v>133</v>
      </c>
    </row>
    <row r="406" s="13" customFormat="1">
      <c r="A406" s="13"/>
      <c r="B406" s="219"/>
      <c r="C406" s="220"/>
      <c r="D406" s="221" t="s">
        <v>144</v>
      </c>
      <c r="E406" s="222" t="s">
        <v>19</v>
      </c>
      <c r="F406" s="223" t="s">
        <v>170</v>
      </c>
      <c r="G406" s="220"/>
      <c r="H406" s="224">
        <v>123.482</v>
      </c>
      <c r="I406" s="225"/>
      <c r="J406" s="220"/>
      <c r="K406" s="220"/>
      <c r="L406" s="226"/>
      <c r="M406" s="227"/>
      <c r="N406" s="228"/>
      <c r="O406" s="228"/>
      <c r="P406" s="228"/>
      <c r="Q406" s="228"/>
      <c r="R406" s="228"/>
      <c r="S406" s="228"/>
      <c r="T406" s="22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0" t="s">
        <v>144</v>
      </c>
      <c r="AU406" s="230" t="s">
        <v>81</v>
      </c>
      <c r="AV406" s="13" t="s">
        <v>81</v>
      </c>
      <c r="AW406" s="13" t="s">
        <v>33</v>
      </c>
      <c r="AX406" s="13" t="s">
        <v>72</v>
      </c>
      <c r="AY406" s="230" t="s">
        <v>133</v>
      </c>
    </row>
    <row r="407" s="13" customFormat="1">
      <c r="A407" s="13"/>
      <c r="B407" s="219"/>
      <c r="C407" s="220"/>
      <c r="D407" s="221" t="s">
        <v>144</v>
      </c>
      <c r="E407" s="222" t="s">
        <v>19</v>
      </c>
      <c r="F407" s="223" t="s">
        <v>171</v>
      </c>
      <c r="G407" s="220"/>
      <c r="H407" s="224">
        <v>45.290999999999997</v>
      </c>
      <c r="I407" s="225"/>
      <c r="J407" s="220"/>
      <c r="K407" s="220"/>
      <c r="L407" s="226"/>
      <c r="M407" s="227"/>
      <c r="N407" s="228"/>
      <c r="O407" s="228"/>
      <c r="P407" s="228"/>
      <c r="Q407" s="228"/>
      <c r="R407" s="228"/>
      <c r="S407" s="228"/>
      <c r="T407" s="22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0" t="s">
        <v>144</v>
      </c>
      <c r="AU407" s="230" t="s">
        <v>81</v>
      </c>
      <c r="AV407" s="13" t="s">
        <v>81</v>
      </c>
      <c r="AW407" s="13" t="s">
        <v>33</v>
      </c>
      <c r="AX407" s="13" t="s">
        <v>72</v>
      </c>
      <c r="AY407" s="230" t="s">
        <v>133</v>
      </c>
    </row>
    <row r="408" s="14" customFormat="1">
      <c r="A408" s="14"/>
      <c r="B408" s="231"/>
      <c r="C408" s="232"/>
      <c r="D408" s="221" t="s">
        <v>144</v>
      </c>
      <c r="E408" s="233" t="s">
        <v>19</v>
      </c>
      <c r="F408" s="234" t="s">
        <v>146</v>
      </c>
      <c r="G408" s="232"/>
      <c r="H408" s="235">
        <v>550.43600000000004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1" t="s">
        <v>144</v>
      </c>
      <c r="AU408" s="241" t="s">
        <v>81</v>
      </c>
      <c r="AV408" s="14" t="s">
        <v>140</v>
      </c>
      <c r="AW408" s="14" t="s">
        <v>33</v>
      </c>
      <c r="AX408" s="14" t="s">
        <v>79</v>
      </c>
      <c r="AY408" s="241" t="s">
        <v>133</v>
      </c>
    </row>
    <row r="409" s="2" customFormat="1" ht="16.5" customHeight="1">
      <c r="A409" s="39"/>
      <c r="B409" s="40"/>
      <c r="C409" s="252" t="s">
        <v>369</v>
      </c>
      <c r="D409" s="252" t="s">
        <v>179</v>
      </c>
      <c r="E409" s="253" t="s">
        <v>370</v>
      </c>
      <c r="F409" s="254" t="s">
        <v>371</v>
      </c>
      <c r="G409" s="255" t="s">
        <v>150</v>
      </c>
      <c r="H409" s="256">
        <v>1122.8889999999999</v>
      </c>
      <c r="I409" s="257"/>
      <c r="J409" s="258">
        <f>ROUND(I409*H409,2)</f>
        <v>0</v>
      </c>
      <c r="K409" s="254" t="s">
        <v>139</v>
      </c>
      <c r="L409" s="259"/>
      <c r="M409" s="260" t="s">
        <v>19</v>
      </c>
      <c r="N409" s="261" t="s">
        <v>43</v>
      </c>
      <c r="O409" s="85"/>
      <c r="P409" s="210">
        <f>O409*H409</f>
        <v>0</v>
      </c>
      <c r="Q409" s="210">
        <v>0.0041999999999999997</v>
      </c>
      <c r="R409" s="210">
        <f>Q409*H409</f>
        <v>4.7161337999999997</v>
      </c>
      <c r="S409" s="210">
        <v>0</v>
      </c>
      <c r="T409" s="211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2" t="s">
        <v>290</v>
      </c>
      <c r="AT409" s="212" t="s">
        <v>179</v>
      </c>
      <c r="AU409" s="212" t="s">
        <v>81</v>
      </c>
      <c r="AY409" s="18" t="s">
        <v>133</v>
      </c>
      <c r="BE409" s="213">
        <f>IF(N409="základní",J409,0)</f>
        <v>0</v>
      </c>
      <c r="BF409" s="213">
        <f>IF(N409="snížená",J409,0)</f>
        <v>0</v>
      </c>
      <c r="BG409" s="213">
        <f>IF(N409="zákl. přenesená",J409,0)</f>
        <v>0</v>
      </c>
      <c r="BH409" s="213">
        <f>IF(N409="sníž. přenesená",J409,0)</f>
        <v>0</v>
      </c>
      <c r="BI409" s="213">
        <f>IF(N409="nulová",J409,0)</f>
        <v>0</v>
      </c>
      <c r="BJ409" s="18" t="s">
        <v>79</v>
      </c>
      <c r="BK409" s="213">
        <f>ROUND(I409*H409,2)</f>
        <v>0</v>
      </c>
      <c r="BL409" s="18" t="s">
        <v>256</v>
      </c>
      <c r="BM409" s="212" t="s">
        <v>372</v>
      </c>
    </row>
    <row r="410" s="2" customFormat="1">
      <c r="A410" s="39"/>
      <c r="B410" s="40"/>
      <c r="C410" s="41"/>
      <c r="D410" s="214" t="s">
        <v>142</v>
      </c>
      <c r="E410" s="41"/>
      <c r="F410" s="215" t="s">
        <v>373</v>
      </c>
      <c r="G410" s="41"/>
      <c r="H410" s="41"/>
      <c r="I410" s="216"/>
      <c r="J410" s="41"/>
      <c r="K410" s="41"/>
      <c r="L410" s="45"/>
      <c r="M410" s="217"/>
      <c r="N410" s="218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142</v>
      </c>
      <c r="AU410" s="18" t="s">
        <v>81</v>
      </c>
    </row>
    <row r="411" s="15" customFormat="1">
      <c r="A411" s="15"/>
      <c r="B411" s="242"/>
      <c r="C411" s="243"/>
      <c r="D411" s="221" t="s">
        <v>144</v>
      </c>
      <c r="E411" s="244" t="s">
        <v>19</v>
      </c>
      <c r="F411" s="245" t="s">
        <v>161</v>
      </c>
      <c r="G411" s="243"/>
      <c r="H411" s="244" t="s">
        <v>19</v>
      </c>
      <c r="I411" s="246"/>
      <c r="J411" s="243"/>
      <c r="K411" s="243"/>
      <c r="L411" s="247"/>
      <c r="M411" s="248"/>
      <c r="N411" s="249"/>
      <c r="O411" s="249"/>
      <c r="P411" s="249"/>
      <c r="Q411" s="249"/>
      <c r="R411" s="249"/>
      <c r="S411" s="249"/>
      <c r="T411" s="25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1" t="s">
        <v>144</v>
      </c>
      <c r="AU411" s="251" t="s">
        <v>81</v>
      </c>
      <c r="AV411" s="15" t="s">
        <v>79</v>
      </c>
      <c r="AW411" s="15" t="s">
        <v>33</v>
      </c>
      <c r="AX411" s="15" t="s">
        <v>72</v>
      </c>
      <c r="AY411" s="251" t="s">
        <v>133</v>
      </c>
    </row>
    <row r="412" s="13" customFormat="1">
      <c r="A412" s="13"/>
      <c r="B412" s="219"/>
      <c r="C412" s="220"/>
      <c r="D412" s="221" t="s">
        <v>144</v>
      </c>
      <c r="E412" s="222" t="s">
        <v>19</v>
      </c>
      <c r="F412" s="223" t="s">
        <v>162</v>
      </c>
      <c r="G412" s="220"/>
      <c r="H412" s="224">
        <v>35.369999999999997</v>
      </c>
      <c r="I412" s="225"/>
      <c r="J412" s="220"/>
      <c r="K412" s="220"/>
      <c r="L412" s="226"/>
      <c r="M412" s="227"/>
      <c r="N412" s="228"/>
      <c r="O412" s="228"/>
      <c r="P412" s="228"/>
      <c r="Q412" s="228"/>
      <c r="R412" s="228"/>
      <c r="S412" s="228"/>
      <c r="T412" s="22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0" t="s">
        <v>144</v>
      </c>
      <c r="AU412" s="230" t="s">
        <v>81</v>
      </c>
      <c r="AV412" s="13" t="s">
        <v>81</v>
      </c>
      <c r="AW412" s="13" t="s">
        <v>33</v>
      </c>
      <c r="AX412" s="13" t="s">
        <v>72</v>
      </c>
      <c r="AY412" s="230" t="s">
        <v>133</v>
      </c>
    </row>
    <row r="413" s="13" customFormat="1">
      <c r="A413" s="13"/>
      <c r="B413" s="219"/>
      <c r="C413" s="220"/>
      <c r="D413" s="221" t="s">
        <v>144</v>
      </c>
      <c r="E413" s="222" t="s">
        <v>19</v>
      </c>
      <c r="F413" s="223" t="s">
        <v>163</v>
      </c>
      <c r="G413" s="220"/>
      <c r="H413" s="224">
        <v>44.999000000000002</v>
      </c>
      <c r="I413" s="225"/>
      <c r="J413" s="220"/>
      <c r="K413" s="220"/>
      <c r="L413" s="226"/>
      <c r="M413" s="227"/>
      <c r="N413" s="228"/>
      <c r="O413" s="228"/>
      <c r="P413" s="228"/>
      <c r="Q413" s="228"/>
      <c r="R413" s="228"/>
      <c r="S413" s="228"/>
      <c r="T413" s="229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0" t="s">
        <v>144</v>
      </c>
      <c r="AU413" s="230" t="s">
        <v>81</v>
      </c>
      <c r="AV413" s="13" t="s">
        <v>81</v>
      </c>
      <c r="AW413" s="13" t="s">
        <v>33</v>
      </c>
      <c r="AX413" s="13" t="s">
        <v>72</v>
      </c>
      <c r="AY413" s="230" t="s">
        <v>133</v>
      </c>
    </row>
    <row r="414" s="13" customFormat="1">
      <c r="A414" s="13"/>
      <c r="B414" s="219"/>
      <c r="C414" s="220"/>
      <c r="D414" s="221" t="s">
        <v>144</v>
      </c>
      <c r="E414" s="222" t="s">
        <v>19</v>
      </c>
      <c r="F414" s="223" t="s">
        <v>164</v>
      </c>
      <c r="G414" s="220"/>
      <c r="H414" s="224">
        <v>32.975999999999999</v>
      </c>
      <c r="I414" s="225"/>
      <c r="J414" s="220"/>
      <c r="K414" s="220"/>
      <c r="L414" s="226"/>
      <c r="M414" s="227"/>
      <c r="N414" s="228"/>
      <c r="O414" s="228"/>
      <c r="P414" s="228"/>
      <c r="Q414" s="228"/>
      <c r="R414" s="228"/>
      <c r="S414" s="228"/>
      <c r="T414" s="22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0" t="s">
        <v>144</v>
      </c>
      <c r="AU414" s="230" t="s">
        <v>81</v>
      </c>
      <c r="AV414" s="13" t="s">
        <v>81</v>
      </c>
      <c r="AW414" s="13" t="s">
        <v>33</v>
      </c>
      <c r="AX414" s="13" t="s">
        <v>72</v>
      </c>
      <c r="AY414" s="230" t="s">
        <v>133</v>
      </c>
    </row>
    <row r="415" s="13" customFormat="1">
      <c r="A415" s="13"/>
      <c r="B415" s="219"/>
      <c r="C415" s="220"/>
      <c r="D415" s="221" t="s">
        <v>144</v>
      </c>
      <c r="E415" s="222" t="s">
        <v>19</v>
      </c>
      <c r="F415" s="223" t="s">
        <v>165</v>
      </c>
      <c r="G415" s="220"/>
      <c r="H415" s="224">
        <v>33.216000000000001</v>
      </c>
      <c r="I415" s="225"/>
      <c r="J415" s="220"/>
      <c r="K415" s="220"/>
      <c r="L415" s="226"/>
      <c r="M415" s="227"/>
      <c r="N415" s="228"/>
      <c r="O415" s="228"/>
      <c r="P415" s="228"/>
      <c r="Q415" s="228"/>
      <c r="R415" s="228"/>
      <c r="S415" s="228"/>
      <c r="T415" s="22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0" t="s">
        <v>144</v>
      </c>
      <c r="AU415" s="230" t="s">
        <v>81</v>
      </c>
      <c r="AV415" s="13" t="s">
        <v>81</v>
      </c>
      <c r="AW415" s="13" t="s">
        <v>33</v>
      </c>
      <c r="AX415" s="13" t="s">
        <v>72</v>
      </c>
      <c r="AY415" s="230" t="s">
        <v>133</v>
      </c>
    </row>
    <row r="416" s="15" customFormat="1">
      <c r="A416" s="15"/>
      <c r="B416" s="242"/>
      <c r="C416" s="243"/>
      <c r="D416" s="221" t="s">
        <v>144</v>
      </c>
      <c r="E416" s="244" t="s">
        <v>19</v>
      </c>
      <c r="F416" s="245" t="s">
        <v>166</v>
      </c>
      <c r="G416" s="243"/>
      <c r="H416" s="244" t="s">
        <v>19</v>
      </c>
      <c r="I416" s="246"/>
      <c r="J416" s="243"/>
      <c r="K416" s="243"/>
      <c r="L416" s="247"/>
      <c r="M416" s="248"/>
      <c r="N416" s="249"/>
      <c r="O416" s="249"/>
      <c r="P416" s="249"/>
      <c r="Q416" s="249"/>
      <c r="R416" s="249"/>
      <c r="S416" s="249"/>
      <c r="T416" s="25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1" t="s">
        <v>144</v>
      </c>
      <c r="AU416" s="251" t="s">
        <v>81</v>
      </c>
      <c r="AV416" s="15" t="s">
        <v>79</v>
      </c>
      <c r="AW416" s="15" t="s">
        <v>33</v>
      </c>
      <c r="AX416" s="15" t="s">
        <v>72</v>
      </c>
      <c r="AY416" s="251" t="s">
        <v>133</v>
      </c>
    </row>
    <row r="417" s="13" customFormat="1">
      <c r="A417" s="13"/>
      <c r="B417" s="219"/>
      <c r="C417" s="220"/>
      <c r="D417" s="221" t="s">
        <v>144</v>
      </c>
      <c r="E417" s="222" t="s">
        <v>19</v>
      </c>
      <c r="F417" s="223" t="s">
        <v>167</v>
      </c>
      <c r="G417" s="220"/>
      <c r="H417" s="224">
        <v>145.46899999999999</v>
      </c>
      <c r="I417" s="225"/>
      <c r="J417" s="220"/>
      <c r="K417" s="220"/>
      <c r="L417" s="226"/>
      <c r="M417" s="227"/>
      <c r="N417" s="228"/>
      <c r="O417" s="228"/>
      <c r="P417" s="228"/>
      <c r="Q417" s="228"/>
      <c r="R417" s="228"/>
      <c r="S417" s="228"/>
      <c r="T417" s="22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0" t="s">
        <v>144</v>
      </c>
      <c r="AU417" s="230" t="s">
        <v>81</v>
      </c>
      <c r="AV417" s="13" t="s">
        <v>81</v>
      </c>
      <c r="AW417" s="13" t="s">
        <v>33</v>
      </c>
      <c r="AX417" s="13" t="s">
        <v>72</v>
      </c>
      <c r="AY417" s="230" t="s">
        <v>133</v>
      </c>
    </row>
    <row r="418" s="13" customFormat="1">
      <c r="A418" s="13"/>
      <c r="B418" s="219"/>
      <c r="C418" s="220"/>
      <c r="D418" s="221" t="s">
        <v>144</v>
      </c>
      <c r="E418" s="222" t="s">
        <v>19</v>
      </c>
      <c r="F418" s="223" t="s">
        <v>168</v>
      </c>
      <c r="G418" s="220"/>
      <c r="H418" s="224">
        <v>62.993000000000002</v>
      </c>
      <c r="I418" s="225"/>
      <c r="J418" s="220"/>
      <c r="K418" s="220"/>
      <c r="L418" s="226"/>
      <c r="M418" s="227"/>
      <c r="N418" s="228"/>
      <c r="O418" s="228"/>
      <c r="P418" s="228"/>
      <c r="Q418" s="228"/>
      <c r="R418" s="228"/>
      <c r="S418" s="228"/>
      <c r="T418" s="22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0" t="s">
        <v>144</v>
      </c>
      <c r="AU418" s="230" t="s">
        <v>81</v>
      </c>
      <c r="AV418" s="13" t="s">
        <v>81</v>
      </c>
      <c r="AW418" s="13" t="s">
        <v>33</v>
      </c>
      <c r="AX418" s="13" t="s">
        <v>72</v>
      </c>
      <c r="AY418" s="230" t="s">
        <v>133</v>
      </c>
    </row>
    <row r="419" s="13" customFormat="1">
      <c r="A419" s="13"/>
      <c r="B419" s="219"/>
      <c r="C419" s="220"/>
      <c r="D419" s="221" t="s">
        <v>144</v>
      </c>
      <c r="E419" s="222" t="s">
        <v>19</v>
      </c>
      <c r="F419" s="223" t="s">
        <v>169</v>
      </c>
      <c r="G419" s="220"/>
      <c r="H419" s="224">
        <v>26.640000000000001</v>
      </c>
      <c r="I419" s="225"/>
      <c r="J419" s="220"/>
      <c r="K419" s="220"/>
      <c r="L419" s="226"/>
      <c r="M419" s="227"/>
      <c r="N419" s="228"/>
      <c r="O419" s="228"/>
      <c r="P419" s="228"/>
      <c r="Q419" s="228"/>
      <c r="R419" s="228"/>
      <c r="S419" s="228"/>
      <c r="T419" s="22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0" t="s">
        <v>144</v>
      </c>
      <c r="AU419" s="230" t="s">
        <v>81</v>
      </c>
      <c r="AV419" s="13" t="s">
        <v>81</v>
      </c>
      <c r="AW419" s="13" t="s">
        <v>33</v>
      </c>
      <c r="AX419" s="13" t="s">
        <v>72</v>
      </c>
      <c r="AY419" s="230" t="s">
        <v>133</v>
      </c>
    </row>
    <row r="420" s="13" customFormat="1">
      <c r="A420" s="13"/>
      <c r="B420" s="219"/>
      <c r="C420" s="220"/>
      <c r="D420" s="221" t="s">
        <v>144</v>
      </c>
      <c r="E420" s="222" t="s">
        <v>19</v>
      </c>
      <c r="F420" s="223" t="s">
        <v>170</v>
      </c>
      <c r="G420" s="220"/>
      <c r="H420" s="224">
        <v>123.482</v>
      </c>
      <c r="I420" s="225"/>
      <c r="J420" s="220"/>
      <c r="K420" s="220"/>
      <c r="L420" s="226"/>
      <c r="M420" s="227"/>
      <c r="N420" s="228"/>
      <c r="O420" s="228"/>
      <c r="P420" s="228"/>
      <c r="Q420" s="228"/>
      <c r="R420" s="228"/>
      <c r="S420" s="228"/>
      <c r="T420" s="22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0" t="s">
        <v>144</v>
      </c>
      <c r="AU420" s="230" t="s">
        <v>81</v>
      </c>
      <c r="AV420" s="13" t="s">
        <v>81</v>
      </c>
      <c r="AW420" s="13" t="s">
        <v>33</v>
      </c>
      <c r="AX420" s="13" t="s">
        <v>72</v>
      </c>
      <c r="AY420" s="230" t="s">
        <v>133</v>
      </c>
    </row>
    <row r="421" s="13" customFormat="1">
      <c r="A421" s="13"/>
      <c r="B421" s="219"/>
      <c r="C421" s="220"/>
      <c r="D421" s="221" t="s">
        <v>144</v>
      </c>
      <c r="E421" s="222" t="s">
        <v>19</v>
      </c>
      <c r="F421" s="223" t="s">
        <v>171</v>
      </c>
      <c r="G421" s="220"/>
      <c r="H421" s="224">
        <v>45.290999999999997</v>
      </c>
      <c r="I421" s="225"/>
      <c r="J421" s="220"/>
      <c r="K421" s="220"/>
      <c r="L421" s="226"/>
      <c r="M421" s="227"/>
      <c r="N421" s="228"/>
      <c r="O421" s="228"/>
      <c r="P421" s="228"/>
      <c r="Q421" s="228"/>
      <c r="R421" s="228"/>
      <c r="S421" s="228"/>
      <c r="T421" s="22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0" t="s">
        <v>144</v>
      </c>
      <c r="AU421" s="230" t="s">
        <v>81</v>
      </c>
      <c r="AV421" s="13" t="s">
        <v>81</v>
      </c>
      <c r="AW421" s="13" t="s">
        <v>33</v>
      </c>
      <c r="AX421" s="13" t="s">
        <v>72</v>
      </c>
      <c r="AY421" s="230" t="s">
        <v>133</v>
      </c>
    </row>
    <row r="422" s="14" customFormat="1">
      <c r="A422" s="14"/>
      <c r="B422" s="231"/>
      <c r="C422" s="232"/>
      <c r="D422" s="221" t="s">
        <v>144</v>
      </c>
      <c r="E422" s="233" t="s">
        <v>19</v>
      </c>
      <c r="F422" s="234" t="s">
        <v>146</v>
      </c>
      <c r="G422" s="232"/>
      <c r="H422" s="235">
        <v>550.43600000000004</v>
      </c>
      <c r="I422" s="236"/>
      <c r="J422" s="232"/>
      <c r="K422" s="232"/>
      <c r="L422" s="237"/>
      <c r="M422" s="238"/>
      <c r="N422" s="239"/>
      <c r="O422" s="239"/>
      <c r="P422" s="239"/>
      <c r="Q422" s="239"/>
      <c r="R422" s="239"/>
      <c r="S422" s="239"/>
      <c r="T422" s="24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1" t="s">
        <v>144</v>
      </c>
      <c r="AU422" s="241" t="s">
        <v>81</v>
      </c>
      <c r="AV422" s="14" t="s">
        <v>140</v>
      </c>
      <c r="AW422" s="14" t="s">
        <v>33</v>
      </c>
      <c r="AX422" s="14" t="s">
        <v>79</v>
      </c>
      <c r="AY422" s="241" t="s">
        <v>133</v>
      </c>
    </row>
    <row r="423" s="13" customFormat="1">
      <c r="A423" s="13"/>
      <c r="B423" s="219"/>
      <c r="C423" s="220"/>
      <c r="D423" s="221" t="s">
        <v>144</v>
      </c>
      <c r="E423" s="220"/>
      <c r="F423" s="223" t="s">
        <v>374</v>
      </c>
      <c r="G423" s="220"/>
      <c r="H423" s="224">
        <v>1122.8889999999999</v>
      </c>
      <c r="I423" s="225"/>
      <c r="J423" s="220"/>
      <c r="K423" s="220"/>
      <c r="L423" s="226"/>
      <c r="M423" s="227"/>
      <c r="N423" s="228"/>
      <c r="O423" s="228"/>
      <c r="P423" s="228"/>
      <c r="Q423" s="228"/>
      <c r="R423" s="228"/>
      <c r="S423" s="228"/>
      <c r="T423" s="22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0" t="s">
        <v>144</v>
      </c>
      <c r="AU423" s="230" t="s">
        <v>81</v>
      </c>
      <c r="AV423" s="13" t="s">
        <v>81</v>
      </c>
      <c r="AW423" s="13" t="s">
        <v>4</v>
      </c>
      <c r="AX423" s="13" t="s">
        <v>79</v>
      </c>
      <c r="AY423" s="230" t="s">
        <v>133</v>
      </c>
    </row>
    <row r="424" s="2" customFormat="1" ht="16.5" customHeight="1">
      <c r="A424" s="39"/>
      <c r="B424" s="40"/>
      <c r="C424" s="201" t="s">
        <v>375</v>
      </c>
      <c r="D424" s="201" t="s">
        <v>135</v>
      </c>
      <c r="E424" s="202" t="s">
        <v>376</v>
      </c>
      <c r="F424" s="203" t="s">
        <v>377</v>
      </c>
      <c r="G424" s="204" t="s">
        <v>150</v>
      </c>
      <c r="H424" s="205">
        <v>550.43600000000004</v>
      </c>
      <c r="I424" s="206"/>
      <c r="J424" s="207">
        <f>ROUND(I424*H424,2)</f>
        <v>0</v>
      </c>
      <c r="K424" s="203" t="s">
        <v>139</v>
      </c>
      <c r="L424" s="45"/>
      <c r="M424" s="208" t="s">
        <v>19</v>
      </c>
      <c r="N424" s="209" t="s">
        <v>43</v>
      </c>
      <c r="O424" s="85"/>
      <c r="P424" s="210">
        <f>O424*H424</f>
        <v>0</v>
      </c>
      <c r="Q424" s="210">
        <v>0</v>
      </c>
      <c r="R424" s="210">
        <f>Q424*H424</f>
        <v>0</v>
      </c>
      <c r="S424" s="210">
        <v>0</v>
      </c>
      <c r="T424" s="211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2" t="s">
        <v>256</v>
      </c>
      <c r="AT424" s="212" t="s">
        <v>135</v>
      </c>
      <c r="AU424" s="212" t="s">
        <v>81</v>
      </c>
      <c r="AY424" s="18" t="s">
        <v>133</v>
      </c>
      <c r="BE424" s="213">
        <f>IF(N424="základní",J424,0)</f>
        <v>0</v>
      </c>
      <c r="BF424" s="213">
        <f>IF(N424="snížená",J424,0)</f>
        <v>0</v>
      </c>
      <c r="BG424" s="213">
        <f>IF(N424="zákl. přenesená",J424,0)</f>
        <v>0</v>
      </c>
      <c r="BH424" s="213">
        <f>IF(N424="sníž. přenesená",J424,0)</f>
        <v>0</v>
      </c>
      <c r="BI424" s="213">
        <f>IF(N424="nulová",J424,0)</f>
        <v>0</v>
      </c>
      <c r="BJ424" s="18" t="s">
        <v>79</v>
      </c>
      <c r="BK424" s="213">
        <f>ROUND(I424*H424,2)</f>
        <v>0</v>
      </c>
      <c r="BL424" s="18" t="s">
        <v>256</v>
      </c>
      <c r="BM424" s="212" t="s">
        <v>378</v>
      </c>
    </row>
    <row r="425" s="2" customFormat="1">
      <c r="A425" s="39"/>
      <c r="B425" s="40"/>
      <c r="C425" s="41"/>
      <c r="D425" s="214" t="s">
        <v>142</v>
      </c>
      <c r="E425" s="41"/>
      <c r="F425" s="215" t="s">
        <v>379</v>
      </c>
      <c r="G425" s="41"/>
      <c r="H425" s="41"/>
      <c r="I425" s="216"/>
      <c r="J425" s="41"/>
      <c r="K425" s="41"/>
      <c r="L425" s="45"/>
      <c r="M425" s="217"/>
      <c r="N425" s="218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142</v>
      </c>
      <c r="AU425" s="18" t="s">
        <v>81</v>
      </c>
    </row>
    <row r="426" s="15" customFormat="1">
      <c r="A426" s="15"/>
      <c r="B426" s="242"/>
      <c r="C426" s="243"/>
      <c r="D426" s="221" t="s">
        <v>144</v>
      </c>
      <c r="E426" s="244" t="s">
        <v>19</v>
      </c>
      <c r="F426" s="245" t="s">
        <v>161</v>
      </c>
      <c r="G426" s="243"/>
      <c r="H426" s="244" t="s">
        <v>19</v>
      </c>
      <c r="I426" s="246"/>
      <c r="J426" s="243"/>
      <c r="K426" s="243"/>
      <c r="L426" s="247"/>
      <c r="M426" s="248"/>
      <c r="N426" s="249"/>
      <c r="O426" s="249"/>
      <c r="P426" s="249"/>
      <c r="Q426" s="249"/>
      <c r="R426" s="249"/>
      <c r="S426" s="249"/>
      <c r="T426" s="250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1" t="s">
        <v>144</v>
      </c>
      <c r="AU426" s="251" t="s">
        <v>81</v>
      </c>
      <c r="AV426" s="15" t="s">
        <v>79</v>
      </c>
      <c r="AW426" s="15" t="s">
        <v>33</v>
      </c>
      <c r="AX426" s="15" t="s">
        <v>72</v>
      </c>
      <c r="AY426" s="251" t="s">
        <v>133</v>
      </c>
    </row>
    <row r="427" s="13" customFormat="1">
      <c r="A427" s="13"/>
      <c r="B427" s="219"/>
      <c r="C427" s="220"/>
      <c r="D427" s="221" t="s">
        <v>144</v>
      </c>
      <c r="E427" s="222" t="s">
        <v>19</v>
      </c>
      <c r="F427" s="223" t="s">
        <v>162</v>
      </c>
      <c r="G427" s="220"/>
      <c r="H427" s="224">
        <v>35.369999999999997</v>
      </c>
      <c r="I427" s="225"/>
      <c r="J427" s="220"/>
      <c r="K427" s="220"/>
      <c r="L427" s="226"/>
      <c r="M427" s="227"/>
      <c r="N427" s="228"/>
      <c r="O427" s="228"/>
      <c r="P427" s="228"/>
      <c r="Q427" s="228"/>
      <c r="R427" s="228"/>
      <c r="S427" s="228"/>
      <c r="T427" s="22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0" t="s">
        <v>144</v>
      </c>
      <c r="AU427" s="230" t="s">
        <v>81</v>
      </c>
      <c r="AV427" s="13" t="s">
        <v>81</v>
      </c>
      <c r="AW427" s="13" t="s">
        <v>33</v>
      </c>
      <c r="AX427" s="13" t="s">
        <v>72</v>
      </c>
      <c r="AY427" s="230" t="s">
        <v>133</v>
      </c>
    </row>
    <row r="428" s="13" customFormat="1">
      <c r="A428" s="13"/>
      <c r="B428" s="219"/>
      <c r="C428" s="220"/>
      <c r="D428" s="221" t="s">
        <v>144</v>
      </c>
      <c r="E428" s="222" t="s">
        <v>19</v>
      </c>
      <c r="F428" s="223" t="s">
        <v>163</v>
      </c>
      <c r="G428" s="220"/>
      <c r="H428" s="224">
        <v>44.999000000000002</v>
      </c>
      <c r="I428" s="225"/>
      <c r="J428" s="220"/>
      <c r="K428" s="220"/>
      <c r="L428" s="226"/>
      <c r="M428" s="227"/>
      <c r="N428" s="228"/>
      <c r="O428" s="228"/>
      <c r="P428" s="228"/>
      <c r="Q428" s="228"/>
      <c r="R428" s="228"/>
      <c r="S428" s="228"/>
      <c r="T428" s="22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0" t="s">
        <v>144</v>
      </c>
      <c r="AU428" s="230" t="s">
        <v>81</v>
      </c>
      <c r="AV428" s="13" t="s">
        <v>81</v>
      </c>
      <c r="AW428" s="13" t="s">
        <v>33</v>
      </c>
      <c r="AX428" s="13" t="s">
        <v>72</v>
      </c>
      <c r="AY428" s="230" t="s">
        <v>133</v>
      </c>
    </row>
    <row r="429" s="13" customFormat="1">
      <c r="A429" s="13"/>
      <c r="B429" s="219"/>
      <c r="C429" s="220"/>
      <c r="D429" s="221" t="s">
        <v>144</v>
      </c>
      <c r="E429" s="222" t="s">
        <v>19</v>
      </c>
      <c r="F429" s="223" t="s">
        <v>164</v>
      </c>
      <c r="G429" s="220"/>
      <c r="H429" s="224">
        <v>32.975999999999999</v>
      </c>
      <c r="I429" s="225"/>
      <c r="J429" s="220"/>
      <c r="K429" s="220"/>
      <c r="L429" s="226"/>
      <c r="M429" s="227"/>
      <c r="N429" s="228"/>
      <c r="O429" s="228"/>
      <c r="P429" s="228"/>
      <c r="Q429" s="228"/>
      <c r="R429" s="228"/>
      <c r="S429" s="228"/>
      <c r="T429" s="22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0" t="s">
        <v>144</v>
      </c>
      <c r="AU429" s="230" t="s">
        <v>81</v>
      </c>
      <c r="AV429" s="13" t="s">
        <v>81</v>
      </c>
      <c r="AW429" s="13" t="s">
        <v>33</v>
      </c>
      <c r="AX429" s="13" t="s">
        <v>72</v>
      </c>
      <c r="AY429" s="230" t="s">
        <v>133</v>
      </c>
    </row>
    <row r="430" s="13" customFormat="1">
      <c r="A430" s="13"/>
      <c r="B430" s="219"/>
      <c r="C430" s="220"/>
      <c r="D430" s="221" t="s">
        <v>144</v>
      </c>
      <c r="E430" s="222" t="s">
        <v>19</v>
      </c>
      <c r="F430" s="223" t="s">
        <v>165</v>
      </c>
      <c r="G430" s="220"/>
      <c r="H430" s="224">
        <v>33.216000000000001</v>
      </c>
      <c r="I430" s="225"/>
      <c r="J430" s="220"/>
      <c r="K430" s="220"/>
      <c r="L430" s="226"/>
      <c r="M430" s="227"/>
      <c r="N430" s="228"/>
      <c r="O430" s="228"/>
      <c r="P430" s="228"/>
      <c r="Q430" s="228"/>
      <c r="R430" s="228"/>
      <c r="S430" s="228"/>
      <c r="T430" s="22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0" t="s">
        <v>144</v>
      </c>
      <c r="AU430" s="230" t="s">
        <v>81</v>
      </c>
      <c r="AV430" s="13" t="s">
        <v>81</v>
      </c>
      <c r="AW430" s="13" t="s">
        <v>33</v>
      </c>
      <c r="AX430" s="13" t="s">
        <v>72</v>
      </c>
      <c r="AY430" s="230" t="s">
        <v>133</v>
      </c>
    </row>
    <row r="431" s="15" customFormat="1">
      <c r="A431" s="15"/>
      <c r="B431" s="242"/>
      <c r="C431" s="243"/>
      <c r="D431" s="221" t="s">
        <v>144</v>
      </c>
      <c r="E431" s="244" t="s">
        <v>19</v>
      </c>
      <c r="F431" s="245" t="s">
        <v>166</v>
      </c>
      <c r="G431" s="243"/>
      <c r="H431" s="244" t="s">
        <v>19</v>
      </c>
      <c r="I431" s="246"/>
      <c r="J431" s="243"/>
      <c r="K431" s="243"/>
      <c r="L431" s="247"/>
      <c r="M431" s="248"/>
      <c r="N431" s="249"/>
      <c r="O431" s="249"/>
      <c r="P431" s="249"/>
      <c r="Q431" s="249"/>
      <c r="R431" s="249"/>
      <c r="S431" s="249"/>
      <c r="T431" s="250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1" t="s">
        <v>144</v>
      </c>
      <c r="AU431" s="251" t="s">
        <v>81</v>
      </c>
      <c r="AV431" s="15" t="s">
        <v>79</v>
      </c>
      <c r="AW431" s="15" t="s">
        <v>33</v>
      </c>
      <c r="AX431" s="15" t="s">
        <v>72</v>
      </c>
      <c r="AY431" s="251" t="s">
        <v>133</v>
      </c>
    </row>
    <row r="432" s="13" customFormat="1">
      <c r="A432" s="13"/>
      <c r="B432" s="219"/>
      <c r="C432" s="220"/>
      <c r="D432" s="221" t="s">
        <v>144</v>
      </c>
      <c r="E432" s="222" t="s">
        <v>19</v>
      </c>
      <c r="F432" s="223" t="s">
        <v>167</v>
      </c>
      <c r="G432" s="220"/>
      <c r="H432" s="224">
        <v>145.46899999999999</v>
      </c>
      <c r="I432" s="225"/>
      <c r="J432" s="220"/>
      <c r="K432" s="220"/>
      <c r="L432" s="226"/>
      <c r="M432" s="227"/>
      <c r="N432" s="228"/>
      <c r="O432" s="228"/>
      <c r="P432" s="228"/>
      <c r="Q432" s="228"/>
      <c r="R432" s="228"/>
      <c r="S432" s="228"/>
      <c r="T432" s="22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0" t="s">
        <v>144</v>
      </c>
      <c r="AU432" s="230" t="s">
        <v>81</v>
      </c>
      <c r="AV432" s="13" t="s">
        <v>81</v>
      </c>
      <c r="AW432" s="13" t="s">
        <v>33</v>
      </c>
      <c r="AX432" s="13" t="s">
        <v>72</v>
      </c>
      <c r="AY432" s="230" t="s">
        <v>133</v>
      </c>
    </row>
    <row r="433" s="13" customFormat="1">
      <c r="A433" s="13"/>
      <c r="B433" s="219"/>
      <c r="C433" s="220"/>
      <c r="D433" s="221" t="s">
        <v>144</v>
      </c>
      <c r="E433" s="222" t="s">
        <v>19</v>
      </c>
      <c r="F433" s="223" t="s">
        <v>168</v>
      </c>
      <c r="G433" s="220"/>
      <c r="H433" s="224">
        <v>62.993000000000002</v>
      </c>
      <c r="I433" s="225"/>
      <c r="J433" s="220"/>
      <c r="K433" s="220"/>
      <c r="L433" s="226"/>
      <c r="M433" s="227"/>
      <c r="N433" s="228"/>
      <c r="O433" s="228"/>
      <c r="P433" s="228"/>
      <c r="Q433" s="228"/>
      <c r="R433" s="228"/>
      <c r="S433" s="228"/>
      <c r="T433" s="22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0" t="s">
        <v>144</v>
      </c>
      <c r="AU433" s="230" t="s">
        <v>81</v>
      </c>
      <c r="AV433" s="13" t="s">
        <v>81</v>
      </c>
      <c r="AW433" s="13" t="s">
        <v>33</v>
      </c>
      <c r="AX433" s="13" t="s">
        <v>72</v>
      </c>
      <c r="AY433" s="230" t="s">
        <v>133</v>
      </c>
    </row>
    <row r="434" s="13" customFormat="1">
      <c r="A434" s="13"/>
      <c r="B434" s="219"/>
      <c r="C434" s="220"/>
      <c r="D434" s="221" t="s">
        <v>144</v>
      </c>
      <c r="E434" s="222" t="s">
        <v>19</v>
      </c>
      <c r="F434" s="223" t="s">
        <v>169</v>
      </c>
      <c r="G434" s="220"/>
      <c r="H434" s="224">
        <v>26.640000000000001</v>
      </c>
      <c r="I434" s="225"/>
      <c r="J434" s="220"/>
      <c r="K434" s="220"/>
      <c r="L434" s="226"/>
      <c r="M434" s="227"/>
      <c r="N434" s="228"/>
      <c r="O434" s="228"/>
      <c r="P434" s="228"/>
      <c r="Q434" s="228"/>
      <c r="R434" s="228"/>
      <c r="S434" s="228"/>
      <c r="T434" s="22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0" t="s">
        <v>144</v>
      </c>
      <c r="AU434" s="230" t="s">
        <v>81</v>
      </c>
      <c r="AV434" s="13" t="s">
        <v>81</v>
      </c>
      <c r="AW434" s="13" t="s">
        <v>33</v>
      </c>
      <c r="AX434" s="13" t="s">
        <v>72</v>
      </c>
      <c r="AY434" s="230" t="s">
        <v>133</v>
      </c>
    </row>
    <row r="435" s="13" customFormat="1">
      <c r="A435" s="13"/>
      <c r="B435" s="219"/>
      <c r="C435" s="220"/>
      <c r="D435" s="221" t="s">
        <v>144</v>
      </c>
      <c r="E435" s="222" t="s">
        <v>19</v>
      </c>
      <c r="F435" s="223" t="s">
        <v>170</v>
      </c>
      <c r="G435" s="220"/>
      <c r="H435" s="224">
        <v>123.482</v>
      </c>
      <c r="I435" s="225"/>
      <c r="J435" s="220"/>
      <c r="K435" s="220"/>
      <c r="L435" s="226"/>
      <c r="M435" s="227"/>
      <c r="N435" s="228"/>
      <c r="O435" s="228"/>
      <c r="P435" s="228"/>
      <c r="Q435" s="228"/>
      <c r="R435" s="228"/>
      <c r="S435" s="228"/>
      <c r="T435" s="22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0" t="s">
        <v>144</v>
      </c>
      <c r="AU435" s="230" t="s">
        <v>81</v>
      </c>
      <c r="AV435" s="13" t="s">
        <v>81</v>
      </c>
      <c r="AW435" s="13" t="s">
        <v>33</v>
      </c>
      <c r="AX435" s="13" t="s">
        <v>72</v>
      </c>
      <c r="AY435" s="230" t="s">
        <v>133</v>
      </c>
    </row>
    <row r="436" s="13" customFormat="1">
      <c r="A436" s="13"/>
      <c r="B436" s="219"/>
      <c r="C436" s="220"/>
      <c r="D436" s="221" t="s">
        <v>144</v>
      </c>
      <c r="E436" s="222" t="s">
        <v>19</v>
      </c>
      <c r="F436" s="223" t="s">
        <v>171</v>
      </c>
      <c r="G436" s="220"/>
      <c r="H436" s="224">
        <v>45.290999999999997</v>
      </c>
      <c r="I436" s="225"/>
      <c r="J436" s="220"/>
      <c r="K436" s="220"/>
      <c r="L436" s="226"/>
      <c r="M436" s="227"/>
      <c r="N436" s="228"/>
      <c r="O436" s="228"/>
      <c r="P436" s="228"/>
      <c r="Q436" s="228"/>
      <c r="R436" s="228"/>
      <c r="S436" s="228"/>
      <c r="T436" s="22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0" t="s">
        <v>144</v>
      </c>
      <c r="AU436" s="230" t="s">
        <v>81</v>
      </c>
      <c r="AV436" s="13" t="s">
        <v>81</v>
      </c>
      <c r="AW436" s="13" t="s">
        <v>33</v>
      </c>
      <c r="AX436" s="13" t="s">
        <v>72</v>
      </c>
      <c r="AY436" s="230" t="s">
        <v>133</v>
      </c>
    </row>
    <row r="437" s="14" customFormat="1">
      <c r="A437" s="14"/>
      <c r="B437" s="231"/>
      <c r="C437" s="232"/>
      <c r="D437" s="221" t="s">
        <v>144</v>
      </c>
      <c r="E437" s="233" t="s">
        <v>19</v>
      </c>
      <c r="F437" s="234" t="s">
        <v>146</v>
      </c>
      <c r="G437" s="232"/>
      <c r="H437" s="235">
        <v>550.43600000000004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1" t="s">
        <v>144</v>
      </c>
      <c r="AU437" s="241" t="s">
        <v>81</v>
      </c>
      <c r="AV437" s="14" t="s">
        <v>140</v>
      </c>
      <c r="AW437" s="14" t="s">
        <v>33</v>
      </c>
      <c r="AX437" s="14" t="s">
        <v>79</v>
      </c>
      <c r="AY437" s="241" t="s">
        <v>133</v>
      </c>
    </row>
    <row r="438" s="2" customFormat="1" ht="16.5" customHeight="1">
      <c r="A438" s="39"/>
      <c r="B438" s="40"/>
      <c r="C438" s="201" t="s">
        <v>380</v>
      </c>
      <c r="D438" s="201" t="s">
        <v>135</v>
      </c>
      <c r="E438" s="202" t="s">
        <v>381</v>
      </c>
      <c r="F438" s="203" t="s">
        <v>382</v>
      </c>
      <c r="G438" s="204" t="s">
        <v>150</v>
      </c>
      <c r="H438" s="205">
        <v>550.43600000000004</v>
      </c>
      <c r="I438" s="206"/>
      <c r="J438" s="207">
        <f>ROUND(I438*H438,2)</f>
        <v>0</v>
      </c>
      <c r="K438" s="203" t="s">
        <v>139</v>
      </c>
      <c r="L438" s="45"/>
      <c r="M438" s="208" t="s">
        <v>19</v>
      </c>
      <c r="N438" s="209" t="s">
        <v>43</v>
      </c>
      <c r="O438" s="85"/>
      <c r="P438" s="210">
        <f>O438*H438</f>
        <v>0</v>
      </c>
      <c r="Q438" s="210">
        <v>0</v>
      </c>
      <c r="R438" s="210">
        <f>Q438*H438</f>
        <v>0</v>
      </c>
      <c r="S438" s="210">
        <v>0</v>
      </c>
      <c r="T438" s="21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2" t="s">
        <v>256</v>
      </c>
      <c r="AT438" s="212" t="s">
        <v>135</v>
      </c>
      <c r="AU438" s="212" t="s">
        <v>81</v>
      </c>
      <c r="AY438" s="18" t="s">
        <v>133</v>
      </c>
      <c r="BE438" s="213">
        <f>IF(N438="základní",J438,0)</f>
        <v>0</v>
      </c>
      <c r="BF438" s="213">
        <f>IF(N438="snížená",J438,0)</f>
        <v>0</v>
      </c>
      <c r="BG438" s="213">
        <f>IF(N438="zákl. přenesená",J438,0)</f>
        <v>0</v>
      </c>
      <c r="BH438" s="213">
        <f>IF(N438="sníž. přenesená",J438,0)</f>
        <v>0</v>
      </c>
      <c r="BI438" s="213">
        <f>IF(N438="nulová",J438,0)</f>
        <v>0</v>
      </c>
      <c r="BJ438" s="18" t="s">
        <v>79</v>
      </c>
      <c r="BK438" s="213">
        <f>ROUND(I438*H438,2)</f>
        <v>0</v>
      </c>
      <c r="BL438" s="18" t="s">
        <v>256</v>
      </c>
      <c r="BM438" s="212" t="s">
        <v>383</v>
      </c>
    </row>
    <row r="439" s="2" customFormat="1">
      <c r="A439" s="39"/>
      <c r="B439" s="40"/>
      <c r="C439" s="41"/>
      <c r="D439" s="214" t="s">
        <v>142</v>
      </c>
      <c r="E439" s="41"/>
      <c r="F439" s="215" t="s">
        <v>384</v>
      </c>
      <c r="G439" s="41"/>
      <c r="H439" s="41"/>
      <c r="I439" s="216"/>
      <c r="J439" s="41"/>
      <c r="K439" s="41"/>
      <c r="L439" s="45"/>
      <c r="M439" s="217"/>
      <c r="N439" s="218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142</v>
      </c>
      <c r="AU439" s="18" t="s">
        <v>81</v>
      </c>
    </row>
    <row r="440" s="15" customFormat="1">
      <c r="A440" s="15"/>
      <c r="B440" s="242"/>
      <c r="C440" s="243"/>
      <c r="D440" s="221" t="s">
        <v>144</v>
      </c>
      <c r="E440" s="244" t="s">
        <v>19</v>
      </c>
      <c r="F440" s="245" t="s">
        <v>161</v>
      </c>
      <c r="G440" s="243"/>
      <c r="H440" s="244" t="s">
        <v>19</v>
      </c>
      <c r="I440" s="246"/>
      <c r="J440" s="243"/>
      <c r="K440" s="243"/>
      <c r="L440" s="247"/>
      <c r="M440" s="248"/>
      <c r="N440" s="249"/>
      <c r="O440" s="249"/>
      <c r="P440" s="249"/>
      <c r="Q440" s="249"/>
      <c r="R440" s="249"/>
      <c r="S440" s="249"/>
      <c r="T440" s="25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51" t="s">
        <v>144</v>
      </c>
      <c r="AU440" s="251" t="s">
        <v>81</v>
      </c>
      <c r="AV440" s="15" t="s">
        <v>79</v>
      </c>
      <c r="AW440" s="15" t="s">
        <v>33</v>
      </c>
      <c r="AX440" s="15" t="s">
        <v>72</v>
      </c>
      <c r="AY440" s="251" t="s">
        <v>133</v>
      </c>
    </row>
    <row r="441" s="13" customFormat="1">
      <c r="A441" s="13"/>
      <c r="B441" s="219"/>
      <c r="C441" s="220"/>
      <c r="D441" s="221" t="s">
        <v>144</v>
      </c>
      <c r="E441" s="222" t="s">
        <v>19</v>
      </c>
      <c r="F441" s="223" t="s">
        <v>162</v>
      </c>
      <c r="G441" s="220"/>
      <c r="H441" s="224">
        <v>35.369999999999997</v>
      </c>
      <c r="I441" s="225"/>
      <c r="J441" s="220"/>
      <c r="K441" s="220"/>
      <c r="L441" s="226"/>
      <c r="M441" s="227"/>
      <c r="N441" s="228"/>
      <c r="O441" s="228"/>
      <c r="P441" s="228"/>
      <c r="Q441" s="228"/>
      <c r="R441" s="228"/>
      <c r="S441" s="228"/>
      <c r="T441" s="22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0" t="s">
        <v>144</v>
      </c>
      <c r="AU441" s="230" t="s">
        <v>81</v>
      </c>
      <c r="AV441" s="13" t="s">
        <v>81</v>
      </c>
      <c r="AW441" s="13" t="s">
        <v>33</v>
      </c>
      <c r="AX441" s="13" t="s">
        <v>72</v>
      </c>
      <c r="AY441" s="230" t="s">
        <v>133</v>
      </c>
    </row>
    <row r="442" s="13" customFormat="1">
      <c r="A442" s="13"/>
      <c r="B442" s="219"/>
      <c r="C442" s="220"/>
      <c r="D442" s="221" t="s">
        <v>144</v>
      </c>
      <c r="E442" s="222" t="s">
        <v>19</v>
      </c>
      <c r="F442" s="223" t="s">
        <v>163</v>
      </c>
      <c r="G442" s="220"/>
      <c r="H442" s="224">
        <v>44.999000000000002</v>
      </c>
      <c r="I442" s="225"/>
      <c r="J442" s="220"/>
      <c r="K442" s="220"/>
      <c r="L442" s="226"/>
      <c r="M442" s="227"/>
      <c r="N442" s="228"/>
      <c r="O442" s="228"/>
      <c r="P442" s="228"/>
      <c r="Q442" s="228"/>
      <c r="R442" s="228"/>
      <c r="S442" s="228"/>
      <c r="T442" s="22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0" t="s">
        <v>144</v>
      </c>
      <c r="AU442" s="230" t="s">
        <v>81</v>
      </c>
      <c r="AV442" s="13" t="s">
        <v>81</v>
      </c>
      <c r="AW442" s="13" t="s">
        <v>33</v>
      </c>
      <c r="AX442" s="13" t="s">
        <v>72</v>
      </c>
      <c r="AY442" s="230" t="s">
        <v>133</v>
      </c>
    </row>
    <row r="443" s="13" customFormat="1">
      <c r="A443" s="13"/>
      <c r="B443" s="219"/>
      <c r="C443" s="220"/>
      <c r="D443" s="221" t="s">
        <v>144</v>
      </c>
      <c r="E443" s="222" t="s">
        <v>19</v>
      </c>
      <c r="F443" s="223" t="s">
        <v>164</v>
      </c>
      <c r="G443" s="220"/>
      <c r="H443" s="224">
        <v>32.975999999999999</v>
      </c>
      <c r="I443" s="225"/>
      <c r="J443" s="220"/>
      <c r="K443" s="220"/>
      <c r="L443" s="226"/>
      <c r="M443" s="227"/>
      <c r="N443" s="228"/>
      <c r="O443" s="228"/>
      <c r="P443" s="228"/>
      <c r="Q443" s="228"/>
      <c r="R443" s="228"/>
      <c r="S443" s="228"/>
      <c r="T443" s="22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0" t="s">
        <v>144</v>
      </c>
      <c r="AU443" s="230" t="s">
        <v>81</v>
      </c>
      <c r="AV443" s="13" t="s">
        <v>81</v>
      </c>
      <c r="AW443" s="13" t="s">
        <v>33</v>
      </c>
      <c r="AX443" s="13" t="s">
        <v>72</v>
      </c>
      <c r="AY443" s="230" t="s">
        <v>133</v>
      </c>
    </row>
    <row r="444" s="13" customFormat="1">
      <c r="A444" s="13"/>
      <c r="B444" s="219"/>
      <c r="C444" s="220"/>
      <c r="D444" s="221" t="s">
        <v>144</v>
      </c>
      <c r="E444" s="222" t="s">
        <v>19</v>
      </c>
      <c r="F444" s="223" t="s">
        <v>165</v>
      </c>
      <c r="G444" s="220"/>
      <c r="H444" s="224">
        <v>33.216000000000001</v>
      </c>
      <c r="I444" s="225"/>
      <c r="J444" s="220"/>
      <c r="K444" s="220"/>
      <c r="L444" s="226"/>
      <c r="M444" s="227"/>
      <c r="N444" s="228"/>
      <c r="O444" s="228"/>
      <c r="P444" s="228"/>
      <c r="Q444" s="228"/>
      <c r="R444" s="228"/>
      <c r="S444" s="228"/>
      <c r="T444" s="22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0" t="s">
        <v>144</v>
      </c>
      <c r="AU444" s="230" t="s">
        <v>81</v>
      </c>
      <c r="AV444" s="13" t="s">
        <v>81</v>
      </c>
      <c r="AW444" s="13" t="s">
        <v>33</v>
      </c>
      <c r="AX444" s="13" t="s">
        <v>72</v>
      </c>
      <c r="AY444" s="230" t="s">
        <v>133</v>
      </c>
    </row>
    <row r="445" s="15" customFormat="1">
      <c r="A445" s="15"/>
      <c r="B445" s="242"/>
      <c r="C445" s="243"/>
      <c r="D445" s="221" t="s">
        <v>144</v>
      </c>
      <c r="E445" s="244" t="s">
        <v>19</v>
      </c>
      <c r="F445" s="245" t="s">
        <v>166</v>
      </c>
      <c r="G445" s="243"/>
      <c r="H445" s="244" t="s">
        <v>19</v>
      </c>
      <c r="I445" s="246"/>
      <c r="J445" s="243"/>
      <c r="K445" s="243"/>
      <c r="L445" s="247"/>
      <c r="M445" s="248"/>
      <c r="N445" s="249"/>
      <c r="O445" s="249"/>
      <c r="P445" s="249"/>
      <c r="Q445" s="249"/>
      <c r="R445" s="249"/>
      <c r="S445" s="249"/>
      <c r="T445" s="250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1" t="s">
        <v>144</v>
      </c>
      <c r="AU445" s="251" t="s">
        <v>81</v>
      </c>
      <c r="AV445" s="15" t="s">
        <v>79</v>
      </c>
      <c r="AW445" s="15" t="s">
        <v>33</v>
      </c>
      <c r="AX445" s="15" t="s">
        <v>72</v>
      </c>
      <c r="AY445" s="251" t="s">
        <v>133</v>
      </c>
    </row>
    <row r="446" s="13" customFormat="1">
      <c r="A446" s="13"/>
      <c r="B446" s="219"/>
      <c r="C446" s="220"/>
      <c r="D446" s="221" t="s">
        <v>144</v>
      </c>
      <c r="E446" s="222" t="s">
        <v>19</v>
      </c>
      <c r="F446" s="223" t="s">
        <v>167</v>
      </c>
      <c r="G446" s="220"/>
      <c r="H446" s="224">
        <v>145.46899999999999</v>
      </c>
      <c r="I446" s="225"/>
      <c r="J446" s="220"/>
      <c r="K446" s="220"/>
      <c r="L446" s="226"/>
      <c r="M446" s="227"/>
      <c r="N446" s="228"/>
      <c r="O446" s="228"/>
      <c r="P446" s="228"/>
      <c r="Q446" s="228"/>
      <c r="R446" s="228"/>
      <c r="S446" s="228"/>
      <c r="T446" s="22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0" t="s">
        <v>144</v>
      </c>
      <c r="AU446" s="230" t="s">
        <v>81</v>
      </c>
      <c r="AV446" s="13" t="s">
        <v>81</v>
      </c>
      <c r="AW446" s="13" t="s">
        <v>33</v>
      </c>
      <c r="AX446" s="13" t="s">
        <v>72</v>
      </c>
      <c r="AY446" s="230" t="s">
        <v>133</v>
      </c>
    </row>
    <row r="447" s="13" customFormat="1">
      <c r="A447" s="13"/>
      <c r="B447" s="219"/>
      <c r="C447" s="220"/>
      <c r="D447" s="221" t="s">
        <v>144</v>
      </c>
      <c r="E447" s="222" t="s">
        <v>19</v>
      </c>
      <c r="F447" s="223" t="s">
        <v>168</v>
      </c>
      <c r="G447" s="220"/>
      <c r="H447" s="224">
        <v>62.993000000000002</v>
      </c>
      <c r="I447" s="225"/>
      <c r="J447" s="220"/>
      <c r="K447" s="220"/>
      <c r="L447" s="226"/>
      <c r="M447" s="227"/>
      <c r="N447" s="228"/>
      <c r="O447" s="228"/>
      <c r="P447" s="228"/>
      <c r="Q447" s="228"/>
      <c r="R447" s="228"/>
      <c r="S447" s="228"/>
      <c r="T447" s="22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0" t="s">
        <v>144</v>
      </c>
      <c r="AU447" s="230" t="s">
        <v>81</v>
      </c>
      <c r="AV447" s="13" t="s">
        <v>81</v>
      </c>
      <c r="AW447" s="13" t="s">
        <v>33</v>
      </c>
      <c r="AX447" s="13" t="s">
        <v>72</v>
      </c>
      <c r="AY447" s="230" t="s">
        <v>133</v>
      </c>
    </row>
    <row r="448" s="13" customFormat="1">
      <c r="A448" s="13"/>
      <c r="B448" s="219"/>
      <c r="C448" s="220"/>
      <c r="D448" s="221" t="s">
        <v>144</v>
      </c>
      <c r="E448" s="222" t="s">
        <v>19</v>
      </c>
      <c r="F448" s="223" t="s">
        <v>169</v>
      </c>
      <c r="G448" s="220"/>
      <c r="H448" s="224">
        <v>26.640000000000001</v>
      </c>
      <c r="I448" s="225"/>
      <c r="J448" s="220"/>
      <c r="K448" s="220"/>
      <c r="L448" s="226"/>
      <c r="M448" s="227"/>
      <c r="N448" s="228"/>
      <c r="O448" s="228"/>
      <c r="P448" s="228"/>
      <c r="Q448" s="228"/>
      <c r="R448" s="228"/>
      <c r="S448" s="228"/>
      <c r="T448" s="22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0" t="s">
        <v>144</v>
      </c>
      <c r="AU448" s="230" t="s">
        <v>81</v>
      </c>
      <c r="AV448" s="13" t="s">
        <v>81</v>
      </c>
      <c r="AW448" s="13" t="s">
        <v>33</v>
      </c>
      <c r="AX448" s="13" t="s">
        <v>72</v>
      </c>
      <c r="AY448" s="230" t="s">
        <v>133</v>
      </c>
    </row>
    <row r="449" s="13" customFormat="1">
      <c r="A449" s="13"/>
      <c r="B449" s="219"/>
      <c r="C449" s="220"/>
      <c r="D449" s="221" t="s">
        <v>144</v>
      </c>
      <c r="E449" s="222" t="s">
        <v>19</v>
      </c>
      <c r="F449" s="223" t="s">
        <v>170</v>
      </c>
      <c r="G449" s="220"/>
      <c r="H449" s="224">
        <v>123.482</v>
      </c>
      <c r="I449" s="225"/>
      <c r="J449" s="220"/>
      <c r="K449" s="220"/>
      <c r="L449" s="226"/>
      <c r="M449" s="227"/>
      <c r="N449" s="228"/>
      <c r="O449" s="228"/>
      <c r="P449" s="228"/>
      <c r="Q449" s="228"/>
      <c r="R449" s="228"/>
      <c r="S449" s="228"/>
      <c r="T449" s="22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0" t="s">
        <v>144</v>
      </c>
      <c r="AU449" s="230" t="s">
        <v>81</v>
      </c>
      <c r="AV449" s="13" t="s">
        <v>81</v>
      </c>
      <c r="AW449" s="13" t="s">
        <v>33</v>
      </c>
      <c r="AX449" s="13" t="s">
        <v>72</v>
      </c>
      <c r="AY449" s="230" t="s">
        <v>133</v>
      </c>
    </row>
    <row r="450" s="13" customFormat="1">
      <c r="A450" s="13"/>
      <c r="B450" s="219"/>
      <c r="C450" s="220"/>
      <c r="D450" s="221" t="s">
        <v>144</v>
      </c>
      <c r="E450" s="222" t="s">
        <v>19</v>
      </c>
      <c r="F450" s="223" t="s">
        <v>171</v>
      </c>
      <c r="G450" s="220"/>
      <c r="H450" s="224">
        <v>45.290999999999997</v>
      </c>
      <c r="I450" s="225"/>
      <c r="J450" s="220"/>
      <c r="K450" s="220"/>
      <c r="L450" s="226"/>
      <c r="M450" s="227"/>
      <c r="N450" s="228"/>
      <c r="O450" s="228"/>
      <c r="P450" s="228"/>
      <c r="Q450" s="228"/>
      <c r="R450" s="228"/>
      <c r="S450" s="228"/>
      <c r="T450" s="22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0" t="s">
        <v>144</v>
      </c>
      <c r="AU450" s="230" t="s">
        <v>81</v>
      </c>
      <c r="AV450" s="13" t="s">
        <v>81</v>
      </c>
      <c r="AW450" s="13" t="s">
        <v>33</v>
      </c>
      <c r="AX450" s="13" t="s">
        <v>72</v>
      </c>
      <c r="AY450" s="230" t="s">
        <v>133</v>
      </c>
    </row>
    <row r="451" s="14" customFormat="1">
      <c r="A451" s="14"/>
      <c r="B451" s="231"/>
      <c r="C451" s="232"/>
      <c r="D451" s="221" t="s">
        <v>144</v>
      </c>
      <c r="E451" s="233" t="s">
        <v>19</v>
      </c>
      <c r="F451" s="234" t="s">
        <v>146</v>
      </c>
      <c r="G451" s="232"/>
      <c r="H451" s="235">
        <v>550.43600000000004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1" t="s">
        <v>144</v>
      </c>
      <c r="AU451" s="241" t="s">
        <v>81</v>
      </c>
      <c r="AV451" s="14" t="s">
        <v>140</v>
      </c>
      <c r="AW451" s="14" t="s">
        <v>33</v>
      </c>
      <c r="AX451" s="14" t="s">
        <v>79</v>
      </c>
      <c r="AY451" s="241" t="s">
        <v>133</v>
      </c>
    </row>
    <row r="452" s="2" customFormat="1" ht="16.5" customHeight="1">
      <c r="A452" s="39"/>
      <c r="B452" s="40"/>
      <c r="C452" s="252" t="s">
        <v>385</v>
      </c>
      <c r="D452" s="252" t="s">
        <v>179</v>
      </c>
      <c r="E452" s="253" t="s">
        <v>386</v>
      </c>
      <c r="F452" s="254" t="s">
        <v>387</v>
      </c>
      <c r="G452" s="255" t="s">
        <v>203</v>
      </c>
      <c r="H452" s="256">
        <v>44.915999999999997</v>
      </c>
      <c r="I452" s="257"/>
      <c r="J452" s="258">
        <f>ROUND(I452*H452,2)</f>
        <v>0</v>
      </c>
      <c r="K452" s="254" t="s">
        <v>139</v>
      </c>
      <c r="L452" s="259"/>
      <c r="M452" s="260" t="s">
        <v>19</v>
      </c>
      <c r="N452" s="261" t="s">
        <v>43</v>
      </c>
      <c r="O452" s="85"/>
      <c r="P452" s="210">
        <f>O452*H452</f>
        <v>0</v>
      </c>
      <c r="Q452" s="210">
        <v>0</v>
      </c>
      <c r="R452" s="210">
        <f>Q452*H452</f>
        <v>0</v>
      </c>
      <c r="S452" s="210">
        <v>0</v>
      </c>
      <c r="T452" s="21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2" t="s">
        <v>290</v>
      </c>
      <c r="AT452" s="212" t="s">
        <v>179</v>
      </c>
      <c r="AU452" s="212" t="s">
        <v>81</v>
      </c>
      <c r="AY452" s="18" t="s">
        <v>133</v>
      </c>
      <c r="BE452" s="213">
        <f>IF(N452="základní",J452,0)</f>
        <v>0</v>
      </c>
      <c r="BF452" s="213">
        <f>IF(N452="snížená",J452,0)</f>
        <v>0</v>
      </c>
      <c r="BG452" s="213">
        <f>IF(N452="zákl. přenesená",J452,0)</f>
        <v>0</v>
      </c>
      <c r="BH452" s="213">
        <f>IF(N452="sníž. přenesená",J452,0)</f>
        <v>0</v>
      </c>
      <c r="BI452" s="213">
        <f>IF(N452="nulová",J452,0)</f>
        <v>0</v>
      </c>
      <c r="BJ452" s="18" t="s">
        <v>79</v>
      </c>
      <c r="BK452" s="213">
        <f>ROUND(I452*H452,2)</f>
        <v>0</v>
      </c>
      <c r="BL452" s="18" t="s">
        <v>256</v>
      </c>
      <c r="BM452" s="212" t="s">
        <v>388</v>
      </c>
    </row>
    <row r="453" s="2" customFormat="1">
      <c r="A453" s="39"/>
      <c r="B453" s="40"/>
      <c r="C453" s="41"/>
      <c r="D453" s="214" t="s">
        <v>142</v>
      </c>
      <c r="E453" s="41"/>
      <c r="F453" s="215" t="s">
        <v>389</v>
      </c>
      <c r="G453" s="41"/>
      <c r="H453" s="41"/>
      <c r="I453" s="216"/>
      <c r="J453" s="41"/>
      <c r="K453" s="41"/>
      <c r="L453" s="45"/>
      <c r="M453" s="217"/>
      <c r="N453" s="218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142</v>
      </c>
      <c r="AU453" s="18" t="s">
        <v>81</v>
      </c>
    </row>
    <row r="454" s="15" customFormat="1">
      <c r="A454" s="15"/>
      <c r="B454" s="242"/>
      <c r="C454" s="243"/>
      <c r="D454" s="221" t="s">
        <v>144</v>
      </c>
      <c r="E454" s="244" t="s">
        <v>19</v>
      </c>
      <c r="F454" s="245" t="s">
        <v>328</v>
      </c>
      <c r="G454" s="243"/>
      <c r="H454" s="244" t="s">
        <v>19</v>
      </c>
      <c r="I454" s="246"/>
      <c r="J454" s="243"/>
      <c r="K454" s="243"/>
      <c r="L454" s="247"/>
      <c r="M454" s="248"/>
      <c r="N454" s="249"/>
      <c r="O454" s="249"/>
      <c r="P454" s="249"/>
      <c r="Q454" s="249"/>
      <c r="R454" s="249"/>
      <c r="S454" s="249"/>
      <c r="T454" s="250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1" t="s">
        <v>144</v>
      </c>
      <c r="AU454" s="251" t="s">
        <v>81</v>
      </c>
      <c r="AV454" s="15" t="s">
        <v>79</v>
      </c>
      <c r="AW454" s="15" t="s">
        <v>33</v>
      </c>
      <c r="AX454" s="15" t="s">
        <v>72</v>
      </c>
      <c r="AY454" s="251" t="s">
        <v>133</v>
      </c>
    </row>
    <row r="455" s="13" customFormat="1">
      <c r="A455" s="13"/>
      <c r="B455" s="219"/>
      <c r="C455" s="220"/>
      <c r="D455" s="221" t="s">
        <v>144</v>
      </c>
      <c r="E455" s="222" t="s">
        <v>19</v>
      </c>
      <c r="F455" s="223" t="s">
        <v>390</v>
      </c>
      <c r="G455" s="220"/>
      <c r="H455" s="224">
        <v>44.915999999999997</v>
      </c>
      <c r="I455" s="225"/>
      <c r="J455" s="220"/>
      <c r="K455" s="220"/>
      <c r="L455" s="226"/>
      <c r="M455" s="227"/>
      <c r="N455" s="228"/>
      <c r="O455" s="228"/>
      <c r="P455" s="228"/>
      <c r="Q455" s="228"/>
      <c r="R455" s="228"/>
      <c r="S455" s="228"/>
      <c r="T455" s="22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0" t="s">
        <v>144</v>
      </c>
      <c r="AU455" s="230" t="s">
        <v>81</v>
      </c>
      <c r="AV455" s="13" t="s">
        <v>81</v>
      </c>
      <c r="AW455" s="13" t="s">
        <v>33</v>
      </c>
      <c r="AX455" s="13" t="s">
        <v>72</v>
      </c>
      <c r="AY455" s="230" t="s">
        <v>133</v>
      </c>
    </row>
    <row r="456" s="14" customFormat="1">
      <c r="A456" s="14"/>
      <c r="B456" s="231"/>
      <c r="C456" s="232"/>
      <c r="D456" s="221" t="s">
        <v>144</v>
      </c>
      <c r="E456" s="233" t="s">
        <v>19</v>
      </c>
      <c r="F456" s="234" t="s">
        <v>146</v>
      </c>
      <c r="G456" s="232"/>
      <c r="H456" s="235">
        <v>44.915999999999997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1" t="s">
        <v>144</v>
      </c>
      <c r="AU456" s="241" t="s">
        <v>81</v>
      </c>
      <c r="AV456" s="14" t="s">
        <v>140</v>
      </c>
      <c r="AW456" s="14" t="s">
        <v>33</v>
      </c>
      <c r="AX456" s="14" t="s">
        <v>79</v>
      </c>
      <c r="AY456" s="241" t="s">
        <v>133</v>
      </c>
    </row>
    <row r="457" s="2" customFormat="1" ht="24.15" customHeight="1">
      <c r="A457" s="39"/>
      <c r="B457" s="40"/>
      <c r="C457" s="201" t="s">
        <v>391</v>
      </c>
      <c r="D457" s="201" t="s">
        <v>135</v>
      </c>
      <c r="E457" s="202" t="s">
        <v>392</v>
      </c>
      <c r="F457" s="203" t="s">
        <v>393</v>
      </c>
      <c r="G457" s="204" t="s">
        <v>150</v>
      </c>
      <c r="H457" s="205">
        <v>550.43600000000004</v>
      </c>
      <c r="I457" s="206"/>
      <c r="J457" s="207">
        <f>ROUND(I457*H457,2)</f>
        <v>0</v>
      </c>
      <c r="K457" s="203" t="s">
        <v>139</v>
      </c>
      <c r="L457" s="45"/>
      <c r="M457" s="208" t="s">
        <v>19</v>
      </c>
      <c r="N457" s="209" t="s">
        <v>43</v>
      </c>
      <c r="O457" s="85"/>
      <c r="P457" s="210">
        <f>O457*H457</f>
        <v>0</v>
      </c>
      <c r="Q457" s="210">
        <v>0</v>
      </c>
      <c r="R457" s="210">
        <f>Q457*H457</f>
        <v>0</v>
      </c>
      <c r="S457" s="210">
        <v>0</v>
      </c>
      <c r="T457" s="21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2" t="s">
        <v>256</v>
      </c>
      <c r="AT457" s="212" t="s">
        <v>135</v>
      </c>
      <c r="AU457" s="212" t="s">
        <v>81</v>
      </c>
      <c r="AY457" s="18" t="s">
        <v>133</v>
      </c>
      <c r="BE457" s="213">
        <f>IF(N457="základní",J457,0)</f>
        <v>0</v>
      </c>
      <c r="BF457" s="213">
        <f>IF(N457="snížená",J457,0)</f>
        <v>0</v>
      </c>
      <c r="BG457" s="213">
        <f>IF(N457="zákl. přenesená",J457,0)</f>
        <v>0</v>
      </c>
      <c r="BH457" s="213">
        <f>IF(N457="sníž. přenesená",J457,0)</f>
        <v>0</v>
      </c>
      <c r="BI457" s="213">
        <f>IF(N457="nulová",J457,0)</f>
        <v>0</v>
      </c>
      <c r="BJ457" s="18" t="s">
        <v>79</v>
      </c>
      <c r="BK457" s="213">
        <f>ROUND(I457*H457,2)</f>
        <v>0</v>
      </c>
      <c r="BL457" s="18" t="s">
        <v>256</v>
      </c>
      <c r="BM457" s="212" t="s">
        <v>394</v>
      </c>
    </row>
    <row r="458" s="2" customFormat="1">
      <c r="A458" s="39"/>
      <c r="B458" s="40"/>
      <c r="C458" s="41"/>
      <c r="D458" s="214" t="s">
        <v>142</v>
      </c>
      <c r="E458" s="41"/>
      <c r="F458" s="215" t="s">
        <v>395</v>
      </c>
      <c r="G458" s="41"/>
      <c r="H458" s="41"/>
      <c r="I458" s="216"/>
      <c r="J458" s="41"/>
      <c r="K458" s="41"/>
      <c r="L458" s="45"/>
      <c r="M458" s="217"/>
      <c r="N458" s="218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142</v>
      </c>
      <c r="AU458" s="18" t="s">
        <v>81</v>
      </c>
    </row>
    <row r="459" s="15" customFormat="1">
      <c r="A459" s="15"/>
      <c r="B459" s="242"/>
      <c r="C459" s="243"/>
      <c r="D459" s="221" t="s">
        <v>144</v>
      </c>
      <c r="E459" s="244" t="s">
        <v>19</v>
      </c>
      <c r="F459" s="245" t="s">
        <v>161</v>
      </c>
      <c r="G459" s="243"/>
      <c r="H459" s="244" t="s">
        <v>19</v>
      </c>
      <c r="I459" s="246"/>
      <c r="J459" s="243"/>
      <c r="K459" s="243"/>
      <c r="L459" s="247"/>
      <c r="M459" s="248"/>
      <c r="N459" s="249"/>
      <c r="O459" s="249"/>
      <c r="P459" s="249"/>
      <c r="Q459" s="249"/>
      <c r="R459" s="249"/>
      <c r="S459" s="249"/>
      <c r="T459" s="250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1" t="s">
        <v>144</v>
      </c>
      <c r="AU459" s="251" t="s">
        <v>81</v>
      </c>
      <c r="AV459" s="15" t="s">
        <v>79</v>
      </c>
      <c r="AW459" s="15" t="s">
        <v>33</v>
      </c>
      <c r="AX459" s="15" t="s">
        <v>72</v>
      </c>
      <c r="AY459" s="251" t="s">
        <v>133</v>
      </c>
    </row>
    <row r="460" s="13" customFormat="1">
      <c r="A460" s="13"/>
      <c r="B460" s="219"/>
      <c r="C460" s="220"/>
      <c r="D460" s="221" t="s">
        <v>144</v>
      </c>
      <c r="E460" s="222" t="s">
        <v>19</v>
      </c>
      <c r="F460" s="223" t="s">
        <v>162</v>
      </c>
      <c r="G460" s="220"/>
      <c r="H460" s="224">
        <v>35.369999999999997</v>
      </c>
      <c r="I460" s="225"/>
      <c r="J460" s="220"/>
      <c r="K460" s="220"/>
      <c r="L460" s="226"/>
      <c r="M460" s="227"/>
      <c r="N460" s="228"/>
      <c r="O460" s="228"/>
      <c r="P460" s="228"/>
      <c r="Q460" s="228"/>
      <c r="R460" s="228"/>
      <c r="S460" s="228"/>
      <c r="T460" s="22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0" t="s">
        <v>144</v>
      </c>
      <c r="AU460" s="230" t="s">
        <v>81</v>
      </c>
      <c r="AV460" s="13" t="s">
        <v>81</v>
      </c>
      <c r="AW460" s="13" t="s">
        <v>33</v>
      </c>
      <c r="AX460" s="13" t="s">
        <v>72</v>
      </c>
      <c r="AY460" s="230" t="s">
        <v>133</v>
      </c>
    </row>
    <row r="461" s="13" customFormat="1">
      <c r="A461" s="13"/>
      <c r="B461" s="219"/>
      <c r="C461" s="220"/>
      <c r="D461" s="221" t="s">
        <v>144</v>
      </c>
      <c r="E461" s="222" t="s">
        <v>19</v>
      </c>
      <c r="F461" s="223" t="s">
        <v>163</v>
      </c>
      <c r="G461" s="220"/>
      <c r="H461" s="224">
        <v>44.999000000000002</v>
      </c>
      <c r="I461" s="225"/>
      <c r="J461" s="220"/>
      <c r="K461" s="220"/>
      <c r="L461" s="226"/>
      <c r="M461" s="227"/>
      <c r="N461" s="228"/>
      <c r="O461" s="228"/>
      <c r="P461" s="228"/>
      <c r="Q461" s="228"/>
      <c r="R461" s="228"/>
      <c r="S461" s="228"/>
      <c r="T461" s="22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0" t="s">
        <v>144</v>
      </c>
      <c r="AU461" s="230" t="s">
        <v>81</v>
      </c>
      <c r="AV461" s="13" t="s">
        <v>81</v>
      </c>
      <c r="AW461" s="13" t="s">
        <v>33</v>
      </c>
      <c r="AX461" s="13" t="s">
        <v>72</v>
      </c>
      <c r="AY461" s="230" t="s">
        <v>133</v>
      </c>
    </row>
    <row r="462" s="13" customFormat="1">
      <c r="A462" s="13"/>
      <c r="B462" s="219"/>
      <c r="C462" s="220"/>
      <c r="D462" s="221" t="s">
        <v>144</v>
      </c>
      <c r="E462" s="222" t="s">
        <v>19</v>
      </c>
      <c r="F462" s="223" t="s">
        <v>164</v>
      </c>
      <c r="G462" s="220"/>
      <c r="H462" s="224">
        <v>32.975999999999999</v>
      </c>
      <c r="I462" s="225"/>
      <c r="J462" s="220"/>
      <c r="K462" s="220"/>
      <c r="L462" s="226"/>
      <c r="M462" s="227"/>
      <c r="N462" s="228"/>
      <c r="O462" s="228"/>
      <c r="P462" s="228"/>
      <c r="Q462" s="228"/>
      <c r="R462" s="228"/>
      <c r="S462" s="228"/>
      <c r="T462" s="22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0" t="s">
        <v>144</v>
      </c>
      <c r="AU462" s="230" t="s">
        <v>81</v>
      </c>
      <c r="AV462" s="13" t="s">
        <v>81</v>
      </c>
      <c r="AW462" s="13" t="s">
        <v>33</v>
      </c>
      <c r="AX462" s="13" t="s">
        <v>72</v>
      </c>
      <c r="AY462" s="230" t="s">
        <v>133</v>
      </c>
    </row>
    <row r="463" s="13" customFormat="1">
      <c r="A463" s="13"/>
      <c r="B463" s="219"/>
      <c r="C463" s="220"/>
      <c r="D463" s="221" t="s">
        <v>144</v>
      </c>
      <c r="E463" s="222" t="s">
        <v>19</v>
      </c>
      <c r="F463" s="223" t="s">
        <v>165</v>
      </c>
      <c r="G463" s="220"/>
      <c r="H463" s="224">
        <v>33.216000000000001</v>
      </c>
      <c r="I463" s="225"/>
      <c r="J463" s="220"/>
      <c r="K463" s="220"/>
      <c r="L463" s="226"/>
      <c r="M463" s="227"/>
      <c r="N463" s="228"/>
      <c r="O463" s="228"/>
      <c r="P463" s="228"/>
      <c r="Q463" s="228"/>
      <c r="R463" s="228"/>
      <c r="S463" s="228"/>
      <c r="T463" s="22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0" t="s">
        <v>144</v>
      </c>
      <c r="AU463" s="230" t="s">
        <v>81</v>
      </c>
      <c r="AV463" s="13" t="s">
        <v>81</v>
      </c>
      <c r="AW463" s="13" t="s">
        <v>33</v>
      </c>
      <c r="AX463" s="13" t="s">
        <v>72</v>
      </c>
      <c r="AY463" s="230" t="s">
        <v>133</v>
      </c>
    </row>
    <row r="464" s="15" customFormat="1">
      <c r="A464" s="15"/>
      <c r="B464" s="242"/>
      <c r="C464" s="243"/>
      <c r="D464" s="221" t="s">
        <v>144</v>
      </c>
      <c r="E464" s="244" t="s">
        <v>19</v>
      </c>
      <c r="F464" s="245" t="s">
        <v>166</v>
      </c>
      <c r="G464" s="243"/>
      <c r="H464" s="244" t="s">
        <v>19</v>
      </c>
      <c r="I464" s="246"/>
      <c r="J464" s="243"/>
      <c r="K464" s="243"/>
      <c r="L464" s="247"/>
      <c r="M464" s="248"/>
      <c r="N464" s="249"/>
      <c r="O464" s="249"/>
      <c r="P464" s="249"/>
      <c r="Q464" s="249"/>
      <c r="R464" s="249"/>
      <c r="S464" s="249"/>
      <c r="T464" s="25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1" t="s">
        <v>144</v>
      </c>
      <c r="AU464" s="251" t="s">
        <v>81</v>
      </c>
      <c r="AV464" s="15" t="s">
        <v>79</v>
      </c>
      <c r="AW464" s="15" t="s">
        <v>33</v>
      </c>
      <c r="AX464" s="15" t="s">
        <v>72</v>
      </c>
      <c r="AY464" s="251" t="s">
        <v>133</v>
      </c>
    </row>
    <row r="465" s="13" customFormat="1">
      <c r="A465" s="13"/>
      <c r="B465" s="219"/>
      <c r="C465" s="220"/>
      <c r="D465" s="221" t="s">
        <v>144</v>
      </c>
      <c r="E465" s="222" t="s">
        <v>19</v>
      </c>
      <c r="F465" s="223" t="s">
        <v>167</v>
      </c>
      <c r="G465" s="220"/>
      <c r="H465" s="224">
        <v>145.46899999999999</v>
      </c>
      <c r="I465" s="225"/>
      <c r="J465" s="220"/>
      <c r="K465" s="220"/>
      <c r="L465" s="226"/>
      <c r="M465" s="227"/>
      <c r="N465" s="228"/>
      <c r="O465" s="228"/>
      <c r="P465" s="228"/>
      <c r="Q465" s="228"/>
      <c r="R465" s="228"/>
      <c r="S465" s="228"/>
      <c r="T465" s="22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0" t="s">
        <v>144</v>
      </c>
      <c r="AU465" s="230" t="s">
        <v>81</v>
      </c>
      <c r="AV465" s="13" t="s">
        <v>81</v>
      </c>
      <c r="AW465" s="13" t="s">
        <v>33</v>
      </c>
      <c r="AX465" s="13" t="s">
        <v>72</v>
      </c>
      <c r="AY465" s="230" t="s">
        <v>133</v>
      </c>
    </row>
    <row r="466" s="13" customFormat="1">
      <c r="A466" s="13"/>
      <c r="B466" s="219"/>
      <c r="C466" s="220"/>
      <c r="D466" s="221" t="s">
        <v>144</v>
      </c>
      <c r="E466" s="222" t="s">
        <v>19</v>
      </c>
      <c r="F466" s="223" t="s">
        <v>168</v>
      </c>
      <c r="G466" s="220"/>
      <c r="H466" s="224">
        <v>62.993000000000002</v>
      </c>
      <c r="I466" s="225"/>
      <c r="J466" s="220"/>
      <c r="K466" s="220"/>
      <c r="L466" s="226"/>
      <c r="M466" s="227"/>
      <c r="N466" s="228"/>
      <c r="O466" s="228"/>
      <c r="P466" s="228"/>
      <c r="Q466" s="228"/>
      <c r="R466" s="228"/>
      <c r="S466" s="228"/>
      <c r="T466" s="22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0" t="s">
        <v>144</v>
      </c>
      <c r="AU466" s="230" t="s">
        <v>81</v>
      </c>
      <c r="AV466" s="13" t="s">
        <v>81</v>
      </c>
      <c r="AW466" s="13" t="s">
        <v>33</v>
      </c>
      <c r="AX466" s="13" t="s">
        <v>72</v>
      </c>
      <c r="AY466" s="230" t="s">
        <v>133</v>
      </c>
    </row>
    <row r="467" s="13" customFormat="1">
      <c r="A467" s="13"/>
      <c r="B467" s="219"/>
      <c r="C467" s="220"/>
      <c r="D467" s="221" t="s">
        <v>144</v>
      </c>
      <c r="E467" s="222" t="s">
        <v>19</v>
      </c>
      <c r="F467" s="223" t="s">
        <v>169</v>
      </c>
      <c r="G467" s="220"/>
      <c r="H467" s="224">
        <v>26.640000000000001</v>
      </c>
      <c r="I467" s="225"/>
      <c r="J467" s="220"/>
      <c r="K467" s="220"/>
      <c r="L467" s="226"/>
      <c r="M467" s="227"/>
      <c r="N467" s="228"/>
      <c r="O467" s="228"/>
      <c r="P467" s="228"/>
      <c r="Q467" s="228"/>
      <c r="R467" s="228"/>
      <c r="S467" s="228"/>
      <c r="T467" s="22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0" t="s">
        <v>144</v>
      </c>
      <c r="AU467" s="230" t="s">
        <v>81</v>
      </c>
      <c r="AV467" s="13" t="s">
        <v>81</v>
      </c>
      <c r="AW467" s="13" t="s">
        <v>33</v>
      </c>
      <c r="AX467" s="13" t="s">
        <v>72</v>
      </c>
      <c r="AY467" s="230" t="s">
        <v>133</v>
      </c>
    </row>
    <row r="468" s="13" customFormat="1">
      <c r="A468" s="13"/>
      <c r="B468" s="219"/>
      <c r="C468" s="220"/>
      <c r="D468" s="221" t="s">
        <v>144</v>
      </c>
      <c r="E468" s="222" t="s">
        <v>19</v>
      </c>
      <c r="F468" s="223" t="s">
        <v>170</v>
      </c>
      <c r="G468" s="220"/>
      <c r="H468" s="224">
        <v>123.482</v>
      </c>
      <c r="I468" s="225"/>
      <c r="J468" s="220"/>
      <c r="K468" s="220"/>
      <c r="L468" s="226"/>
      <c r="M468" s="227"/>
      <c r="N468" s="228"/>
      <c r="O468" s="228"/>
      <c r="P468" s="228"/>
      <c r="Q468" s="228"/>
      <c r="R468" s="228"/>
      <c r="S468" s="228"/>
      <c r="T468" s="22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0" t="s">
        <v>144</v>
      </c>
      <c r="AU468" s="230" t="s">
        <v>81</v>
      </c>
      <c r="AV468" s="13" t="s">
        <v>81</v>
      </c>
      <c r="AW468" s="13" t="s">
        <v>33</v>
      </c>
      <c r="AX468" s="13" t="s">
        <v>72</v>
      </c>
      <c r="AY468" s="230" t="s">
        <v>133</v>
      </c>
    </row>
    <row r="469" s="13" customFormat="1">
      <c r="A469" s="13"/>
      <c r="B469" s="219"/>
      <c r="C469" s="220"/>
      <c r="D469" s="221" t="s">
        <v>144</v>
      </c>
      <c r="E469" s="222" t="s">
        <v>19</v>
      </c>
      <c r="F469" s="223" t="s">
        <v>171</v>
      </c>
      <c r="G469" s="220"/>
      <c r="H469" s="224">
        <v>45.290999999999997</v>
      </c>
      <c r="I469" s="225"/>
      <c r="J469" s="220"/>
      <c r="K469" s="220"/>
      <c r="L469" s="226"/>
      <c r="M469" s="227"/>
      <c r="N469" s="228"/>
      <c r="O469" s="228"/>
      <c r="P469" s="228"/>
      <c r="Q469" s="228"/>
      <c r="R469" s="228"/>
      <c r="S469" s="228"/>
      <c r="T469" s="22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0" t="s">
        <v>144</v>
      </c>
      <c r="AU469" s="230" t="s">
        <v>81</v>
      </c>
      <c r="AV469" s="13" t="s">
        <v>81</v>
      </c>
      <c r="AW469" s="13" t="s">
        <v>33</v>
      </c>
      <c r="AX469" s="13" t="s">
        <v>72</v>
      </c>
      <c r="AY469" s="230" t="s">
        <v>133</v>
      </c>
    </row>
    <row r="470" s="14" customFormat="1">
      <c r="A470" s="14"/>
      <c r="B470" s="231"/>
      <c r="C470" s="232"/>
      <c r="D470" s="221" t="s">
        <v>144</v>
      </c>
      <c r="E470" s="233" t="s">
        <v>19</v>
      </c>
      <c r="F470" s="234" t="s">
        <v>146</v>
      </c>
      <c r="G470" s="232"/>
      <c r="H470" s="235">
        <v>550.43600000000004</v>
      </c>
      <c r="I470" s="236"/>
      <c r="J470" s="232"/>
      <c r="K470" s="232"/>
      <c r="L470" s="237"/>
      <c r="M470" s="238"/>
      <c r="N470" s="239"/>
      <c r="O470" s="239"/>
      <c r="P470" s="239"/>
      <c r="Q470" s="239"/>
      <c r="R470" s="239"/>
      <c r="S470" s="239"/>
      <c r="T470" s="24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1" t="s">
        <v>144</v>
      </c>
      <c r="AU470" s="241" t="s">
        <v>81</v>
      </c>
      <c r="AV470" s="14" t="s">
        <v>140</v>
      </c>
      <c r="AW470" s="14" t="s">
        <v>33</v>
      </c>
      <c r="AX470" s="14" t="s">
        <v>79</v>
      </c>
      <c r="AY470" s="241" t="s">
        <v>133</v>
      </c>
    </row>
    <row r="471" s="2" customFormat="1" ht="16.5" customHeight="1">
      <c r="A471" s="39"/>
      <c r="B471" s="40"/>
      <c r="C471" s="252" t="s">
        <v>396</v>
      </c>
      <c r="D471" s="252" t="s">
        <v>179</v>
      </c>
      <c r="E471" s="253" t="s">
        <v>397</v>
      </c>
      <c r="F471" s="254" t="s">
        <v>398</v>
      </c>
      <c r="G471" s="255" t="s">
        <v>150</v>
      </c>
      <c r="H471" s="256">
        <v>641.53300000000002</v>
      </c>
      <c r="I471" s="257"/>
      <c r="J471" s="258">
        <f>ROUND(I471*H471,2)</f>
        <v>0</v>
      </c>
      <c r="K471" s="254" t="s">
        <v>139</v>
      </c>
      <c r="L471" s="259"/>
      <c r="M471" s="260" t="s">
        <v>19</v>
      </c>
      <c r="N471" s="261" t="s">
        <v>43</v>
      </c>
      <c r="O471" s="85"/>
      <c r="P471" s="210">
        <f>O471*H471</f>
        <v>0</v>
      </c>
      <c r="Q471" s="210">
        <v>0</v>
      </c>
      <c r="R471" s="210">
        <f>Q471*H471</f>
        <v>0</v>
      </c>
      <c r="S471" s="210">
        <v>0</v>
      </c>
      <c r="T471" s="21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2" t="s">
        <v>290</v>
      </c>
      <c r="AT471" s="212" t="s">
        <v>179</v>
      </c>
      <c r="AU471" s="212" t="s">
        <v>81</v>
      </c>
      <c r="AY471" s="18" t="s">
        <v>133</v>
      </c>
      <c r="BE471" s="213">
        <f>IF(N471="základní",J471,0)</f>
        <v>0</v>
      </c>
      <c r="BF471" s="213">
        <f>IF(N471="snížená",J471,0)</f>
        <v>0</v>
      </c>
      <c r="BG471" s="213">
        <f>IF(N471="zákl. přenesená",J471,0)</f>
        <v>0</v>
      </c>
      <c r="BH471" s="213">
        <f>IF(N471="sníž. přenesená",J471,0)</f>
        <v>0</v>
      </c>
      <c r="BI471" s="213">
        <f>IF(N471="nulová",J471,0)</f>
        <v>0</v>
      </c>
      <c r="BJ471" s="18" t="s">
        <v>79</v>
      </c>
      <c r="BK471" s="213">
        <f>ROUND(I471*H471,2)</f>
        <v>0</v>
      </c>
      <c r="BL471" s="18" t="s">
        <v>256</v>
      </c>
      <c r="BM471" s="212" t="s">
        <v>399</v>
      </c>
    </row>
    <row r="472" s="2" customFormat="1">
      <c r="A472" s="39"/>
      <c r="B472" s="40"/>
      <c r="C472" s="41"/>
      <c r="D472" s="214" t="s">
        <v>142</v>
      </c>
      <c r="E472" s="41"/>
      <c r="F472" s="215" t="s">
        <v>400</v>
      </c>
      <c r="G472" s="41"/>
      <c r="H472" s="41"/>
      <c r="I472" s="216"/>
      <c r="J472" s="41"/>
      <c r="K472" s="41"/>
      <c r="L472" s="45"/>
      <c r="M472" s="217"/>
      <c r="N472" s="218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142</v>
      </c>
      <c r="AU472" s="18" t="s">
        <v>81</v>
      </c>
    </row>
    <row r="473" s="15" customFormat="1">
      <c r="A473" s="15"/>
      <c r="B473" s="242"/>
      <c r="C473" s="243"/>
      <c r="D473" s="221" t="s">
        <v>144</v>
      </c>
      <c r="E473" s="244" t="s">
        <v>19</v>
      </c>
      <c r="F473" s="245" t="s">
        <v>161</v>
      </c>
      <c r="G473" s="243"/>
      <c r="H473" s="244" t="s">
        <v>19</v>
      </c>
      <c r="I473" s="246"/>
      <c r="J473" s="243"/>
      <c r="K473" s="243"/>
      <c r="L473" s="247"/>
      <c r="M473" s="248"/>
      <c r="N473" s="249"/>
      <c r="O473" s="249"/>
      <c r="P473" s="249"/>
      <c r="Q473" s="249"/>
      <c r="R473" s="249"/>
      <c r="S473" s="249"/>
      <c r="T473" s="250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51" t="s">
        <v>144</v>
      </c>
      <c r="AU473" s="251" t="s">
        <v>81</v>
      </c>
      <c r="AV473" s="15" t="s">
        <v>79</v>
      </c>
      <c r="AW473" s="15" t="s">
        <v>33</v>
      </c>
      <c r="AX473" s="15" t="s">
        <v>72</v>
      </c>
      <c r="AY473" s="251" t="s">
        <v>133</v>
      </c>
    </row>
    <row r="474" s="13" customFormat="1">
      <c r="A474" s="13"/>
      <c r="B474" s="219"/>
      <c r="C474" s="220"/>
      <c r="D474" s="221" t="s">
        <v>144</v>
      </c>
      <c r="E474" s="222" t="s">
        <v>19</v>
      </c>
      <c r="F474" s="223" t="s">
        <v>162</v>
      </c>
      <c r="G474" s="220"/>
      <c r="H474" s="224">
        <v>35.369999999999997</v>
      </c>
      <c r="I474" s="225"/>
      <c r="J474" s="220"/>
      <c r="K474" s="220"/>
      <c r="L474" s="226"/>
      <c r="M474" s="227"/>
      <c r="N474" s="228"/>
      <c r="O474" s="228"/>
      <c r="P474" s="228"/>
      <c r="Q474" s="228"/>
      <c r="R474" s="228"/>
      <c r="S474" s="228"/>
      <c r="T474" s="22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0" t="s">
        <v>144</v>
      </c>
      <c r="AU474" s="230" t="s">
        <v>81</v>
      </c>
      <c r="AV474" s="13" t="s">
        <v>81</v>
      </c>
      <c r="AW474" s="13" t="s">
        <v>33</v>
      </c>
      <c r="AX474" s="13" t="s">
        <v>72</v>
      </c>
      <c r="AY474" s="230" t="s">
        <v>133</v>
      </c>
    </row>
    <row r="475" s="13" customFormat="1">
      <c r="A475" s="13"/>
      <c r="B475" s="219"/>
      <c r="C475" s="220"/>
      <c r="D475" s="221" t="s">
        <v>144</v>
      </c>
      <c r="E475" s="222" t="s">
        <v>19</v>
      </c>
      <c r="F475" s="223" t="s">
        <v>163</v>
      </c>
      <c r="G475" s="220"/>
      <c r="H475" s="224">
        <v>44.999000000000002</v>
      </c>
      <c r="I475" s="225"/>
      <c r="J475" s="220"/>
      <c r="K475" s="220"/>
      <c r="L475" s="226"/>
      <c r="M475" s="227"/>
      <c r="N475" s="228"/>
      <c r="O475" s="228"/>
      <c r="P475" s="228"/>
      <c r="Q475" s="228"/>
      <c r="R475" s="228"/>
      <c r="S475" s="228"/>
      <c r="T475" s="22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0" t="s">
        <v>144</v>
      </c>
      <c r="AU475" s="230" t="s">
        <v>81</v>
      </c>
      <c r="AV475" s="13" t="s">
        <v>81</v>
      </c>
      <c r="AW475" s="13" t="s">
        <v>33</v>
      </c>
      <c r="AX475" s="13" t="s">
        <v>72</v>
      </c>
      <c r="AY475" s="230" t="s">
        <v>133</v>
      </c>
    </row>
    <row r="476" s="13" customFormat="1">
      <c r="A476" s="13"/>
      <c r="B476" s="219"/>
      <c r="C476" s="220"/>
      <c r="D476" s="221" t="s">
        <v>144</v>
      </c>
      <c r="E476" s="222" t="s">
        <v>19</v>
      </c>
      <c r="F476" s="223" t="s">
        <v>164</v>
      </c>
      <c r="G476" s="220"/>
      <c r="H476" s="224">
        <v>32.975999999999999</v>
      </c>
      <c r="I476" s="225"/>
      <c r="J476" s="220"/>
      <c r="K476" s="220"/>
      <c r="L476" s="226"/>
      <c r="M476" s="227"/>
      <c r="N476" s="228"/>
      <c r="O476" s="228"/>
      <c r="P476" s="228"/>
      <c r="Q476" s="228"/>
      <c r="R476" s="228"/>
      <c r="S476" s="228"/>
      <c r="T476" s="22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0" t="s">
        <v>144</v>
      </c>
      <c r="AU476" s="230" t="s">
        <v>81</v>
      </c>
      <c r="AV476" s="13" t="s">
        <v>81</v>
      </c>
      <c r="AW476" s="13" t="s">
        <v>33</v>
      </c>
      <c r="AX476" s="13" t="s">
        <v>72</v>
      </c>
      <c r="AY476" s="230" t="s">
        <v>133</v>
      </c>
    </row>
    <row r="477" s="13" customFormat="1">
      <c r="A477" s="13"/>
      <c r="B477" s="219"/>
      <c r="C477" s="220"/>
      <c r="D477" s="221" t="s">
        <v>144</v>
      </c>
      <c r="E477" s="222" t="s">
        <v>19</v>
      </c>
      <c r="F477" s="223" t="s">
        <v>165</v>
      </c>
      <c r="G477" s="220"/>
      <c r="H477" s="224">
        <v>33.216000000000001</v>
      </c>
      <c r="I477" s="225"/>
      <c r="J477" s="220"/>
      <c r="K477" s="220"/>
      <c r="L477" s="226"/>
      <c r="M477" s="227"/>
      <c r="N477" s="228"/>
      <c r="O477" s="228"/>
      <c r="P477" s="228"/>
      <c r="Q477" s="228"/>
      <c r="R477" s="228"/>
      <c r="S477" s="228"/>
      <c r="T477" s="22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0" t="s">
        <v>144</v>
      </c>
      <c r="AU477" s="230" t="s">
        <v>81</v>
      </c>
      <c r="AV477" s="13" t="s">
        <v>81</v>
      </c>
      <c r="AW477" s="13" t="s">
        <v>33</v>
      </c>
      <c r="AX477" s="13" t="s">
        <v>72</v>
      </c>
      <c r="AY477" s="230" t="s">
        <v>133</v>
      </c>
    </row>
    <row r="478" s="15" customFormat="1">
      <c r="A478" s="15"/>
      <c r="B478" s="242"/>
      <c r="C478" s="243"/>
      <c r="D478" s="221" t="s">
        <v>144</v>
      </c>
      <c r="E478" s="244" t="s">
        <v>19</v>
      </c>
      <c r="F478" s="245" t="s">
        <v>166</v>
      </c>
      <c r="G478" s="243"/>
      <c r="H478" s="244" t="s">
        <v>19</v>
      </c>
      <c r="I478" s="246"/>
      <c r="J478" s="243"/>
      <c r="K478" s="243"/>
      <c r="L478" s="247"/>
      <c r="M478" s="248"/>
      <c r="N478" s="249"/>
      <c r="O478" s="249"/>
      <c r="P478" s="249"/>
      <c r="Q478" s="249"/>
      <c r="R478" s="249"/>
      <c r="S478" s="249"/>
      <c r="T478" s="250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51" t="s">
        <v>144</v>
      </c>
      <c r="AU478" s="251" t="s">
        <v>81</v>
      </c>
      <c r="AV478" s="15" t="s">
        <v>79</v>
      </c>
      <c r="AW478" s="15" t="s">
        <v>33</v>
      </c>
      <c r="AX478" s="15" t="s">
        <v>72</v>
      </c>
      <c r="AY478" s="251" t="s">
        <v>133</v>
      </c>
    </row>
    <row r="479" s="13" customFormat="1">
      <c r="A479" s="13"/>
      <c r="B479" s="219"/>
      <c r="C479" s="220"/>
      <c r="D479" s="221" t="s">
        <v>144</v>
      </c>
      <c r="E479" s="222" t="s">
        <v>19</v>
      </c>
      <c r="F479" s="223" t="s">
        <v>167</v>
      </c>
      <c r="G479" s="220"/>
      <c r="H479" s="224">
        <v>145.46899999999999</v>
      </c>
      <c r="I479" s="225"/>
      <c r="J479" s="220"/>
      <c r="K479" s="220"/>
      <c r="L479" s="226"/>
      <c r="M479" s="227"/>
      <c r="N479" s="228"/>
      <c r="O479" s="228"/>
      <c r="P479" s="228"/>
      <c r="Q479" s="228"/>
      <c r="R479" s="228"/>
      <c r="S479" s="228"/>
      <c r="T479" s="22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0" t="s">
        <v>144</v>
      </c>
      <c r="AU479" s="230" t="s">
        <v>81</v>
      </c>
      <c r="AV479" s="13" t="s">
        <v>81</v>
      </c>
      <c r="AW479" s="13" t="s">
        <v>33</v>
      </c>
      <c r="AX479" s="13" t="s">
        <v>72</v>
      </c>
      <c r="AY479" s="230" t="s">
        <v>133</v>
      </c>
    </row>
    <row r="480" s="13" customFormat="1">
      <c r="A480" s="13"/>
      <c r="B480" s="219"/>
      <c r="C480" s="220"/>
      <c r="D480" s="221" t="s">
        <v>144</v>
      </c>
      <c r="E480" s="222" t="s">
        <v>19</v>
      </c>
      <c r="F480" s="223" t="s">
        <v>168</v>
      </c>
      <c r="G480" s="220"/>
      <c r="H480" s="224">
        <v>62.993000000000002</v>
      </c>
      <c r="I480" s="225"/>
      <c r="J480" s="220"/>
      <c r="K480" s="220"/>
      <c r="L480" s="226"/>
      <c r="M480" s="227"/>
      <c r="N480" s="228"/>
      <c r="O480" s="228"/>
      <c r="P480" s="228"/>
      <c r="Q480" s="228"/>
      <c r="R480" s="228"/>
      <c r="S480" s="228"/>
      <c r="T480" s="22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0" t="s">
        <v>144</v>
      </c>
      <c r="AU480" s="230" t="s">
        <v>81</v>
      </c>
      <c r="AV480" s="13" t="s">
        <v>81</v>
      </c>
      <c r="AW480" s="13" t="s">
        <v>33</v>
      </c>
      <c r="AX480" s="13" t="s">
        <v>72</v>
      </c>
      <c r="AY480" s="230" t="s">
        <v>133</v>
      </c>
    </row>
    <row r="481" s="13" customFormat="1">
      <c r="A481" s="13"/>
      <c r="B481" s="219"/>
      <c r="C481" s="220"/>
      <c r="D481" s="221" t="s">
        <v>144</v>
      </c>
      <c r="E481" s="222" t="s">
        <v>19</v>
      </c>
      <c r="F481" s="223" t="s">
        <v>169</v>
      </c>
      <c r="G481" s="220"/>
      <c r="H481" s="224">
        <v>26.640000000000001</v>
      </c>
      <c r="I481" s="225"/>
      <c r="J481" s="220"/>
      <c r="K481" s="220"/>
      <c r="L481" s="226"/>
      <c r="M481" s="227"/>
      <c r="N481" s="228"/>
      <c r="O481" s="228"/>
      <c r="P481" s="228"/>
      <c r="Q481" s="228"/>
      <c r="R481" s="228"/>
      <c r="S481" s="228"/>
      <c r="T481" s="229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0" t="s">
        <v>144</v>
      </c>
      <c r="AU481" s="230" t="s">
        <v>81</v>
      </c>
      <c r="AV481" s="13" t="s">
        <v>81</v>
      </c>
      <c r="AW481" s="13" t="s">
        <v>33</v>
      </c>
      <c r="AX481" s="13" t="s">
        <v>72</v>
      </c>
      <c r="AY481" s="230" t="s">
        <v>133</v>
      </c>
    </row>
    <row r="482" s="13" customFormat="1">
      <c r="A482" s="13"/>
      <c r="B482" s="219"/>
      <c r="C482" s="220"/>
      <c r="D482" s="221" t="s">
        <v>144</v>
      </c>
      <c r="E482" s="222" t="s">
        <v>19</v>
      </c>
      <c r="F482" s="223" t="s">
        <v>170</v>
      </c>
      <c r="G482" s="220"/>
      <c r="H482" s="224">
        <v>123.482</v>
      </c>
      <c r="I482" s="225"/>
      <c r="J482" s="220"/>
      <c r="K482" s="220"/>
      <c r="L482" s="226"/>
      <c r="M482" s="227"/>
      <c r="N482" s="228"/>
      <c r="O482" s="228"/>
      <c r="P482" s="228"/>
      <c r="Q482" s="228"/>
      <c r="R482" s="228"/>
      <c r="S482" s="228"/>
      <c r="T482" s="229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0" t="s">
        <v>144</v>
      </c>
      <c r="AU482" s="230" t="s">
        <v>81</v>
      </c>
      <c r="AV482" s="13" t="s">
        <v>81</v>
      </c>
      <c r="AW482" s="13" t="s">
        <v>33</v>
      </c>
      <c r="AX482" s="13" t="s">
        <v>72</v>
      </c>
      <c r="AY482" s="230" t="s">
        <v>133</v>
      </c>
    </row>
    <row r="483" s="13" customFormat="1">
      <c r="A483" s="13"/>
      <c r="B483" s="219"/>
      <c r="C483" s="220"/>
      <c r="D483" s="221" t="s">
        <v>144</v>
      </c>
      <c r="E483" s="222" t="s">
        <v>19</v>
      </c>
      <c r="F483" s="223" t="s">
        <v>171</v>
      </c>
      <c r="G483" s="220"/>
      <c r="H483" s="224">
        <v>45.290999999999997</v>
      </c>
      <c r="I483" s="225"/>
      <c r="J483" s="220"/>
      <c r="K483" s="220"/>
      <c r="L483" s="226"/>
      <c r="M483" s="227"/>
      <c r="N483" s="228"/>
      <c r="O483" s="228"/>
      <c r="P483" s="228"/>
      <c r="Q483" s="228"/>
      <c r="R483" s="228"/>
      <c r="S483" s="228"/>
      <c r="T483" s="22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0" t="s">
        <v>144</v>
      </c>
      <c r="AU483" s="230" t="s">
        <v>81</v>
      </c>
      <c r="AV483" s="13" t="s">
        <v>81</v>
      </c>
      <c r="AW483" s="13" t="s">
        <v>33</v>
      </c>
      <c r="AX483" s="13" t="s">
        <v>72</v>
      </c>
      <c r="AY483" s="230" t="s">
        <v>133</v>
      </c>
    </row>
    <row r="484" s="14" customFormat="1">
      <c r="A484" s="14"/>
      <c r="B484" s="231"/>
      <c r="C484" s="232"/>
      <c r="D484" s="221" t="s">
        <v>144</v>
      </c>
      <c r="E484" s="233" t="s">
        <v>19</v>
      </c>
      <c r="F484" s="234" t="s">
        <v>146</v>
      </c>
      <c r="G484" s="232"/>
      <c r="H484" s="235">
        <v>550.43600000000004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1" t="s">
        <v>144</v>
      </c>
      <c r="AU484" s="241" t="s">
        <v>81</v>
      </c>
      <c r="AV484" s="14" t="s">
        <v>140</v>
      </c>
      <c r="AW484" s="14" t="s">
        <v>33</v>
      </c>
      <c r="AX484" s="14" t="s">
        <v>79</v>
      </c>
      <c r="AY484" s="241" t="s">
        <v>133</v>
      </c>
    </row>
    <row r="485" s="13" customFormat="1">
      <c r="A485" s="13"/>
      <c r="B485" s="219"/>
      <c r="C485" s="220"/>
      <c r="D485" s="221" t="s">
        <v>144</v>
      </c>
      <c r="E485" s="220"/>
      <c r="F485" s="223" t="s">
        <v>304</v>
      </c>
      <c r="G485" s="220"/>
      <c r="H485" s="224">
        <v>641.53300000000002</v>
      </c>
      <c r="I485" s="225"/>
      <c r="J485" s="220"/>
      <c r="K485" s="220"/>
      <c r="L485" s="226"/>
      <c r="M485" s="227"/>
      <c r="N485" s="228"/>
      <c r="O485" s="228"/>
      <c r="P485" s="228"/>
      <c r="Q485" s="228"/>
      <c r="R485" s="228"/>
      <c r="S485" s="228"/>
      <c r="T485" s="22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0" t="s">
        <v>144</v>
      </c>
      <c r="AU485" s="230" t="s">
        <v>81</v>
      </c>
      <c r="AV485" s="13" t="s">
        <v>81</v>
      </c>
      <c r="AW485" s="13" t="s">
        <v>4</v>
      </c>
      <c r="AX485" s="13" t="s">
        <v>79</v>
      </c>
      <c r="AY485" s="230" t="s">
        <v>133</v>
      </c>
    </row>
    <row r="486" s="2" customFormat="1" ht="24.15" customHeight="1">
      <c r="A486" s="39"/>
      <c r="B486" s="40"/>
      <c r="C486" s="201" t="s">
        <v>401</v>
      </c>
      <c r="D486" s="201" t="s">
        <v>135</v>
      </c>
      <c r="E486" s="202" t="s">
        <v>402</v>
      </c>
      <c r="F486" s="203" t="s">
        <v>403</v>
      </c>
      <c r="G486" s="204" t="s">
        <v>273</v>
      </c>
      <c r="H486" s="262"/>
      <c r="I486" s="206"/>
      <c r="J486" s="207">
        <f>ROUND(I486*H486,2)</f>
        <v>0</v>
      </c>
      <c r="K486" s="203" t="s">
        <v>139</v>
      </c>
      <c r="L486" s="45"/>
      <c r="M486" s="208" t="s">
        <v>19</v>
      </c>
      <c r="N486" s="209" t="s">
        <v>43</v>
      </c>
      <c r="O486" s="85"/>
      <c r="P486" s="210">
        <f>O486*H486</f>
        <v>0</v>
      </c>
      <c r="Q486" s="210">
        <v>0</v>
      </c>
      <c r="R486" s="210">
        <f>Q486*H486</f>
        <v>0</v>
      </c>
      <c r="S486" s="210">
        <v>0</v>
      </c>
      <c r="T486" s="21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2" t="s">
        <v>256</v>
      </c>
      <c r="AT486" s="212" t="s">
        <v>135</v>
      </c>
      <c r="AU486" s="212" t="s">
        <v>81</v>
      </c>
      <c r="AY486" s="18" t="s">
        <v>133</v>
      </c>
      <c r="BE486" s="213">
        <f>IF(N486="základní",J486,0)</f>
        <v>0</v>
      </c>
      <c r="BF486" s="213">
        <f>IF(N486="snížená",J486,0)</f>
        <v>0</v>
      </c>
      <c r="BG486" s="213">
        <f>IF(N486="zákl. přenesená",J486,0)</f>
        <v>0</v>
      </c>
      <c r="BH486" s="213">
        <f>IF(N486="sníž. přenesená",J486,0)</f>
        <v>0</v>
      </c>
      <c r="BI486" s="213">
        <f>IF(N486="nulová",J486,0)</f>
        <v>0</v>
      </c>
      <c r="BJ486" s="18" t="s">
        <v>79</v>
      </c>
      <c r="BK486" s="213">
        <f>ROUND(I486*H486,2)</f>
        <v>0</v>
      </c>
      <c r="BL486" s="18" t="s">
        <v>256</v>
      </c>
      <c r="BM486" s="212" t="s">
        <v>404</v>
      </c>
    </row>
    <row r="487" s="2" customFormat="1">
      <c r="A487" s="39"/>
      <c r="B487" s="40"/>
      <c r="C487" s="41"/>
      <c r="D487" s="214" t="s">
        <v>142</v>
      </c>
      <c r="E487" s="41"/>
      <c r="F487" s="215" t="s">
        <v>405</v>
      </c>
      <c r="G487" s="41"/>
      <c r="H487" s="41"/>
      <c r="I487" s="216"/>
      <c r="J487" s="41"/>
      <c r="K487" s="41"/>
      <c r="L487" s="45"/>
      <c r="M487" s="217"/>
      <c r="N487" s="218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142</v>
      </c>
      <c r="AU487" s="18" t="s">
        <v>81</v>
      </c>
    </row>
    <row r="488" s="12" customFormat="1" ht="22.8" customHeight="1">
      <c r="A488" s="12"/>
      <c r="B488" s="185"/>
      <c r="C488" s="186"/>
      <c r="D488" s="187" t="s">
        <v>71</v>
      </c>
      <c r="E488" s="199" t="s">
        <v>406</v>
      </c>
      <c r="F488" s="199" t="s">
        <v>407</v>
      </c>
      <c r="G488" s="186"/>
      <c r="H488" s="186"/>
      <c r="I488" s="189"/>
      <c r="J488" s="200">
        <f>BK488</f>
        <v>0</v>
      </c>
      <c r="K488" s="186"/>
      <c r="L488" s="191"/>
      <c r="M488" s="192"/>
      <c r="N488" s="193"/>
      <c r="O488" s="193"/>
      <c r="P488" s="194">
        <f>SUM(P489:P531)</f>
        <v>0</v>
      </c>
      <c r="Q488" s="193"/>
      <c r="R488" s="194">
        <f>SUM(R489:R531)</f>
        <v>0.022159999999999999</v>
      </c>
      <c r="S488" s="193"/>
      <c r="T488" s="195">
        <f>SUM(T489:T531)</f>
        <v>0.32467000000000001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196" t="s">
        <v>81</v>
      </c>
      <c r="AT488" s="197" t="s">
        <v>71</v>
      </c>
      <c r="AU488" s="197" t="s">
        <v>79</v>
      </c>
      <c r="AY488" s="196" t="s">
        <v>133</v>
      </c>
      <c r="BK488" s="198">
        <f>SUM(BK489:BK531)</f>
        <v>0</v>
      </c>
    </row>
    <row r="489" s="2" customFormat="1" ht="16.5" customHeight="1">
      <c r="A489" s="39"/>
      <c r="B489" s="40"/>
      <c r="C489" s="201" t="s">
        <v>408</v>
      </c>
      <c r="D489" s="201" t="s">
        <v>135</v>
      </c>
      <c r="E489" s="202" t="s">
        <v>409</v>
      </c>
      <c r="F489" s="203" t="s">
        <v>410</v>
      </c>
      <c r="G489" s="204" t="s">
        <v>308</v>
      </c>
      <c r="H489" s="205">
        <v>6</v>
      </c>
      <c r="I489" s="206"/>
      <c r="J489" s="207">
        <f>ROUND(I489*H489,2)</f>
        <v>0</v>
      </c>
      <c r="K489" s="203" t="s">
        <v>139</v>
      </c>
      <c r="L489" s="45"/>
      <c r="M489" s="208" t="s">
        <v>19</v>
      </c>
      <c r="N489" s="209" t="s">
        <v>43</v>
      </c>
      <c r="O489" s="85"/>
      <c r="P489" s="210">
        <f>O489*H489</f>
        <v>0</v>
      </c>
      <c r="Q489" s="210">
        <v>0</v>
      </c>
      <c r="R489" s="210">
        <f>Q489*H489</f>
        <v>0</v>
      </c>
      <c r="S489" s="210">
        <v>0.03065</v>
      </c>
      <c r="T489" s="211">
        <f>S489*H489</f>
        <v>0.18390000000000001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2" t="s">
        <v>256</v>
      </c>
      <c r="AT489" s="212" t="s">
        <v>135</v>
      </c>
      <c r="AU489" s="212" t="s">
        <v>81</v>
      </c>
      <c r="AY489" s="18" t="s">
        <v>133</v>
      </c>
      <c r="BE489" s="213">
        <f>IF(N489="základní",J489,0)</f>
        <v>0</v>
      </c>
      <c r="BF489" s="213">
        <f>IF(N489="snížená",J489,0)</f>
        <v>0</v>
      </c>
      <c r="BG489" s="213">
        <f>IF(N489="zákl. přenesená",J489,0)</f>
        <v>0</v>
      </c>
      <c r="BH489" s="213">
        <f>IF(N489="sníž. přenesená",J489,0)</f>
        <v>0</v>
      </c>
      <c r="BI489" s="213">
        <f>IF(N489="nulová",J489,0)</f>
        <v>0</v>
      </c>
      <c r="BJ489" s="18" t="s">
        <v>79</v>
      </c>
      <c r="BK489" s="213">
        <f>ROUND(I489*H489,2)</f>
        <v>0</v>
      </c>
      <c r="BL489" s="18" t="s">
        <v>256</v>
      </c>
      <c r="BM489" s="212" t="s">
        <v>411</v>
      </c>
    </row>
    <row r="490" s="2" customFormat="1">
      <c r="A490" s="39"/>
      <c r="B490" s="40"/>
      <c r="C490" s="41"/>
      <c r="D490" s="214" t="s">
        <v>142</v>
      </c>
      <c r="E490" s="41"/>
      <c r="F490" s="215" t="s">
        <v>412</v>
      </c>
      <c r="G490" s="41"/>
      <c r="H490" s="41"/>
      <c r="I490" s="216"/>
      <c r="J490" s="41"/>
      <c r="K490" s="41"/>
      <c r="L490" s="45"/>
      <c r="M490" s="217"/>
      <c r="N490" s="218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142</v>
      </c>
      <c r="AU490" s="18" t="s">
        <v>81</v>
      </c>
    </row>
    <row r="491" s="15" customFormat="1">
      <c r="A491" s="15"/>
      <c r="B491" s="242"/>
      <c r="C491" s="243"/>
      <c r="D491" s="221" t="s">
        <v>144</v>
      </c>
      <c r="E491" s="244" t="s">
        <v>19</v>
      </c>
      <c r="F491" s="245" t="s">
        <v>166</v>
      </c>
      <c r="G491" s="243"/>
      <c r="H491" s="244" t="s">
        <v>19</v>
      </c>
      <c r="I491" s="246"/>
      <c r="J491" s="243"/>
      <c r="K491" s="243"/>
      <c r="L491" s="247"/>
      <c r="M491" s="248"/>
      <c r="N491" s="249"/>
      <c r="O491" s="249"/>
      <c r="P491" s="249"/>
      <c r="Q491" s="249"/>
      <c r="R491" s="249"/>
      <c r="S491" s="249"/>
      <c r="T491" s="250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51" t="s">
        <v>144</v>
      </c>
      <c r="AU491" s="251" t="s">
        <v>81</v>
      </c>
      <c r="AV491" s="15" t="s">
        <v>79</v>
      </c>
      <c r="AW491" s="15" t="s">
        <v>33</v>
      </c>
      <c r="AX491" s="15" t="s">
        <v>72</v>
      </c>
      <c r="AY491" s="251" t="s">
        <v>133</v>
      </c>
    </row>
    <row r="492" s="13" customFormat="1">
      <c r="A492" s="13"/>
      <c r="B492" s="219"/>
      <c r="C492" s="220"/>
      <c r="D492" s="221" t="s">
        <v>144</v>
      </c>
      <c r="E492" s="222" t="s">
        <v>19</v>
      </c>
      <c r="F492" s="223" t="s">
        <v>413</v>
      </c>
      <c r="G492" s="220"/>
      <c r="H492" s="224">
        <v>6</v>
      </c>
      <c r="I492" s="225"/>
      <c r="J492" s="220"/>
      <c r="K492" s="220"/>
      <c r="L492" s="226"/>
      <c r="M492" s="227"/>
      <c r="N492" s="228"/>
      <c r="O492" s="228"/>
      <c r="P492" s="228"/>
      <c r="Q492" s="228"/>
      <c r="R492" s="228"/>
      <c r="S492" s="228"/>
      <c r="T492" s="22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0" t="s">
        <v>144</v>
      </c>
      <c r="AU492" s="230" t="s">
        <v>81</v>
      </c>
      <c r="AV492" s="13" t="s">
        <v>81</v>
      </c>
      <c r="AW492" s="13" t="s">
        <v>33</v>
      </c>
      <c r="AX492" s="13" t="s">
        <v>72</v>
      </c>
      <c r="AY492" s="230" t="s">
        <v>133</v>
      </c>
    </row>
    <row r="493" s="14" customFormat="1">
      <c r="A493" s="14"/>
      <c r="B493" s="231"/>
      <c r="C493" s="232"/>
      <c r="D493" s="221" t="s">
        <v>144</v>
      </c>
      <c r="E493" s="233" t="s">
        <v>19</v>
      </c>
      <c r="F493" s="234" t="s">
        <v>146</v>
      </c>
      <c r="G493" s="232"/>
      <c r="H493" s="235">
        <v>6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1" t="s">
        <v>144</v>
      </c>
      <c r="AU493" s="241" t="s">
        <v>81</v>
      </c>
      <c r="AV493" s="14" t="s">
        <v>140</v>
      </c>
      <c r="AW493" s="14" t="s">
        <v>33</v>
      </c>
      <c r="AX493" s="14" t="s">
        <v>79</v>
      </c>
      <c r="AY493" s="241" t="s">
        <v>133</v>
      </c>
    </row>
    <row r="494" s="2" customFormat="1" ht="16.5" customHeight="1">
      <c r="A494" s="39"/>
      <c r="B494" s="40"/>
      <c r="C494" s="201" t="s">
        <v>414</v>
      </c>
      <c r="D494" s="201" t="s">
        <v>135</v>
      </c>
      <c r="E494" s="202" t="s">
        <v>415</v>
      </c>
      <c r="F494" s="203" t="s">
        <v>416</v>
      </c>
      <c r="G494" s="204" t="s">
        <v>138</v>
      </c>
      <c r="H494" s="205">
        <v>7</v>
      </c>
      <c r="I494" s="206"/>
      <c r="J494" s="207">
        <f>ROUND(I494*H494,2)</f>
        <v>0</v>
      </c>
      <c r="K494" s="203" t="s">
        <v>139</v>
      </c>
      <c r="L494" s="45"/>
      <c r="M494" s="208" t="s">
        <v>19</v>
      </c>
      <c r="N494" s="209" t="s">
        <v>43</v>
      </c>
      <c r="O494" s="85"/>
      <c r="P494" s="210">
        <f>O494*H494</f>
        <v>0</v>
      </c>
      <c r="Q494" s="210">
        <v>0</v>
      </c>
      <c r="R494" s="210">
        <f>Q494*H494</f>
        <v>0</v>
      </c>
      <c r="S494" s="210">
        <v>0.020109999999999999</v>
      </c>
      <c r="T494" s="211">
        <f>S494*H494</f>
        <v>0.14077000000000001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2" t="s">
        <v>256</v>
      </c>
      <c r="AT494" s="212" t="s">
        <v>135</v>
      </c>
      <c r="AU494" s="212" t="s">
        <v>81</v>
      </c>
      <c r="AY494" s="18" t="s">
        <v>133</v>
      </c>
      <c r="BE494" s="213">
        <f>IF(N494="základní",J494,0)</f>
        <v>0</v>
      </c>
      <c r="BF494" s="213">
        <f>IF(N494="snížená",J494,0)</f>
        <v>0</v>
      </c>
      <c r="BG494" s="213">
        <f>IF(N494="zákl. přenesená",J494,0)</f>
        <v>0</v>
      </c>
      <c r="BH494" s="213">
        <f>IF(N494="sníž. přenesená",J494,0)</f>
        <v>0</v>
      </c>
      <c r="BI494" s="213">
        <f>IF(N494="nulová",J494,0)</f>
        <v>0</v>
      </c>
      <c r="BJ494" s="18" t="s">
        <v>79</v>
      </c>
      <c r="BK494" s="213">
        <f>ROUND(I494*H494,2)</f>
        <v>0</v>
      </c>
      <c r="BL494" s="18" t="s">
        <v>256</v>
      </c>
      <c r="BM494" s="212" t="s">
        <v>417</v>
      </c>
    </row>
    <row r="495" s="2" customFormat="1">
      <c r="A495" s="39"/>
      <c r="B495" s="40"/>
      <c r="C495" s="41"/>
      <c r="D495" s="214" t="s">
        <v>142</v>
      </c>
      <c r="E495" s="41"/>
      <c r="F495" s="215" t="s">
        <v>418</v>
      </c>
      <c r="G495" s="41"/>
      <c r="H495" s="41"/>
      <c r="I495" s="216"/>
      <c r="J495" s="41"/>
      <c r="K495" s="41"/>
      <c r="L495" s="45"/>
      <c r="M495" s="217"/>
      <c r="N495" s="218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142</v>
      </c>
      <c r="AU495" s="18" t="s">
        <v>81</v>
      </c>
    </row>
    <row r="496" s="15" customFormat="1">
      <c r="A496" s="15"/>
      <c r="B496" s="242"/>
      <c r="C496" s="243"/>
      <c r="D496" s="221" t="s">
        <v>144</v>
      </c>
      <c r="E496" s="244" t="s">
        <v>19</v>
      </c>
      <c r="F496" s="245" t="s">
        <v>419</v>
      </c>
      <c r="G496" s="243"/>
      <c r="H496" s="244" t="s">
        <v>19</v>
      </c>
      <c r="I496" s="246"/>
      <c r="J496" s="243"/>
      <c r="K496" s="243"/>
      <c r="L496" s="247"/>
      <c r="M496" s="248"/>
      <c r="N496" s="249"/>
      <c r="O496" s="249"/>
      <c r="P496" s="249"/>
      <c r="Q496" s="249"/>
      <c r="R496" s="249"/>
      <c r="S496" s="249"/>
      <c r="T496" s="250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1" t="s">
        <v>144</v>
      </c>
      <c r="AU496" s="251" t="s">
        <v>81</v>
      </c>
      <c r="AV496" s="15" t="s">
        <v>79</v>
      </c>
      <c r="AW496" s="15" t="s">
        <v>33</v>
      </c>
      <c r="AX496" s="15" t="s">
        <v>72</v>
      </c>
      <c r="AY496" s="251" t="s">
        <v>133</v>
      </c>
    </row>
    <row r="497" s="13" customFormat="1">
      <c r="A497" s="13"/>
      <c r="B497" s="219"/>
      <c r="C497" s="220"/>
      <c r="D497" s="221" t="s">
        <v>144</v>
      </c>
      <c r="E497" s="222" t="s">
        <v>19</v>
      </c>
      <c r="F497" s="223" t="s">
        <v>194</v>
      </c>
      <c r="G497" s="220"/>
      <c r="H497" s="224">
        <v>7</v>
      </c>
      <c r="I497" s="225"/>
      <c r="J497" s="220"/>
      <c r="K497" s="220"/>
      <c r="L497" s="226"/>
      <c r="M497" s="227"/>
      <c r="N497" s="228"/>
      <c r="O497" s="228"/>
      <c r="P497" s="228"/>
      <c r="Q497" s="228"/>
      <c r="R497" s="228"/>
      <c r="S497" s="228"/>
      <c r="T497" s="22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0" t="s">
        <v>144</v>
      </c>
      <c r="AU497" s="230" t="s">
        <v>81</v>
      </c>
      <c r="AV497" s="13" t="s">
        <v>81</v>
      </c>
      <c r="AW497" s="13" t="s">
        <v>33</v>
      </c>
      <c r="AX497" s="13" t="s">
        <v>72</v>
      </c>
      <c r="AY497" s="230" t="s">
        <v>133</v>
      </c>
    </row>
    <row r="498" s="14" customFormat="1">
      <c r="A498" s="14"/>
      <c r="B498" s="231"/>
      <c r="C498" s="232"/>
      <c r="D498" s="221" t="s">
        <v>144</v>
      </c>
      <c r="E498" s="233" t="s">
        <v>19</v>
      </c>
      <c r="F498" s="234" t="s">
        <v>146</v>
      </c>
      <c r="G498" s="232"/>
      <c r="H498" s="235">
        <v>7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1" t="s">
        <v>144</v>
      </c>
      <c r="AU498" s="241" t="s">
        <v>81</v>
      </c>
      <c r="AV498" s="14" t="s">
        <v>140</v>
      </c>
      <c r="AW498" s="14" t="s">
        <v>33</v>
      </c>
      <c r="AX498" s="14" t="s">
        <v>79</v>
      </c>
      <c r="AY498" s="241" t="s">
        <v>133</v>
      </c>
    </row>
    <row r="499" s="2" customFormat="1" ht="16.5" customHeight="1">
      <c r="A499" s="39"/>
      <c r="B499" s="40"/>
      <c r="C499" s="201" t="s">
        <v>420</v>
      </c>
      <c r="D499" s="201" t="s">
        <v>135</v>
      </c>
      <c r="E499" s="202" t="s">
        <v>421</v>
      </c>
      <c r="F499" s="203" t="s">
        <v>422</v>
      </c>
      <c r="G499" s="204" t="s">
        <v>138</v>
      </c>
      <c r="H499" s="205">
        <v>7</v>
      </c>
      <c r="I499" s="206"/>
      <c r="J499" s="207">
        <f>ROUND(I499*H499,2)</f>
        <v>0</v>
      </c>
      <c r="K499" s="203" t="s">
        <v>139</v>
      </c>
      <c r="L499" s="45"/>
      <c r="M499" s="208" t="s">
        <v>19</v>
      </c>
      <c r="N499" s="209" t="s">
        <v>43</v>
      </c>
      <c r="O499" s="85"/>
      <c r="P499" s="210">
        <f>O499*H499</f>
        <v>0</v>
      </c>
      <c r="Q499" s="210">
        <v>0.00115</v>
      </c>
      <c r="R499" s="210">
        <f>Q499*H499</f>
        <v>0.0080499999999999999</v>
      </c>
      <c r="S499" s="210">
        <v>0</v>
      </c>
      <c r="T499" s="211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2" t="s">
        <v>256</v>
      </c>
      <c r="AT499" s="212" t="s">
        <v>135</v>
      </c>
      <c r="AU499" s="212" t="s">
        <v>81</v>
      </c>
      <c r="AY499" s="18" t="s">
        <v>133</v>
      </c>
      <c r="BE499" s="213">
        <f>IF(N499="základní",J499,0)</f>
        <v>0</v>
      </c>
      <c r="BF499" s="213">
        <f>IF(N499="snížená",J499,0)</f>
        <v>0</v>
      </c>
      <c r="BG499" s="213">
        <f>IF(N499="zákl. přenesená",J499,0)</f>
        <v>0</v>
      </c>
      <c r="BH499" s="213">
        <f>IF(N499="sníž. přenesená",J499,0)</f>
        <v>0</v>
      </c>
      <c r="BI499" s="213">
        <f>IF(N499="nulová",J499,0)</f>
        <v>0</v>
      </c>
      <c r="BJ499" s="18" t="s">
        <v>79</v>
      </c>
      <c r="BK499" s="213">
        <f>ROUND(I499*H499,2)</f>
        <v>0</v>
      </c>
      <c r="BL499" s="18" t="s">
        <v>256</v>
      </c>
      <c r="BM499" s="212" t="s">
        <v>423</v>
      </c>
    </row>
    <row r="500" s="2" customFormat="1">
      <c r="A500" s="39"/>
      <c r="B500" s="40"/>
      <c r="C500" s="41"/>
      <c r="D500" s="214" t="s">
        <v>142</v>
      </c>
      <c r="E500" s="41"/>
      <c r="F500" s="215" t="s">
        <v>424</v>
      </c>
      <c r="G500" s="41"/>
      <c r="H500" s="41"/>
      <c r="I500" s="216"/>
      <c r="J500" s="41"/>
      <c r="K500" s="41"/>
      <c r="L500" s="45"/>
      <c r="M500" s="217"/>
      <c r="N500" s="218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142</v>
      </c>
      <c r="AU500" s="18" t="s">
        <v>81</v>
      </c>
    </row>
    <row r="501" s="15" customFormat="1">
      <c r="A501" s="15"/>
      <c r="B501" s="242"/>
      <c r="C501" s="243"/>
      <c r="D501" s="221" t="s">
        <v>144</v>
      </c>
      <c r="E501" s="244" t="s">
        <v>19</v>
      </c>
      <c r="F501" s="245" t="s">
        <v>425</v>
      </c>
      <c r="G501" s="243"/>
      <c r="H501" s="244" t="s">
        <v>19</v>
      </c>
      <c r="I501" s="246"/>
      <c r="J501" s="243"/>
      <c r="K501" s="243"/>
      <c r="L501" s="247"/>
      <c r="M501" s="248"/>
      <c r="N501" s="249"/>
      <c r="O501" s="249"/>
      <c r="P501" s="249"/>
      <c r="Q501" s="249"/>
      <c r="R501" s="249"/>
      <c r="S501" s="249"/>
      <c r="T501" s="250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1" t="s">
        <v>144</v>
      </c>
      <c r="AU501" s="251" t="s">
        <v>81</v>
      </c>
      <c r="AV501" s="15" t="s">
        <v>79</v>
      </c>
      <c r="AW501" s="15" t="s">
        <v>33</v>
      </c>
      <c r="AX501" s="15" t="s">
        <v>72</v>
      </c>
      <c r="AY501" s="251" t="s">
        <v>133</v>
      </c>
    </row>
    <row r="502" s="13" customFormat="1">
      <c r="A502" s="13"/>
      <c r="B502" s="219"/>
      <c r="C502" s="220"/>
      <c r="D502" s="221" t="s">
        <v>144</v>
      </c>
      <c r="E502" s="222" t="s">
        <v>19</v>
      </c>
      <c r="F502" s="223" t="s">
        <v>426</v>
      </c>
      <c r="G502" s="220"/>
      <c r="H502" s="224">
        <v>7</v>
      </c>
      <c r="I502" s="225"/>
      <c r="J502" s="220"/>
      <c r="K502" s="220"/>
      <c r="L502" s="226"/>
      <c r="M502" s="227"/>
      <c r="N502" s="228"/>
      <c r="O502" s="228"/>
      <c r="P502" s="228"/>
      <c r="Q502" s="228"/>
      <c r="R502" s="228"/>
      <c r="S502" s="228"/>
      <c r="T502" s="22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0" t="s">
        <v>144</v>
      </c>
      <c r="AU502" s="230" t="s">
        <v>81</v>
      </c>
      <c r="AV502" s="13" t="s">
        <v>81</v>
      </c>
      <c r="AW502" s="13" t="s">
        <v>33</v>
      </c>
      <c r="AX502" s="13" t="s">
        <v>72</v>
      </c>
      <c r="AY502" s="230" t="s">
        <v>133</v>
      </c>
    </row>
    <row r="503" s="14" customFormat="1">
      <c r="A503" s="14"/>
      <c r="B503" s="231"/>
      <c r="C503" s="232"/>
      <c r="D503" s="221" t="s">
        <v>144</v>
      </c>
      <c r="E503" s="233" t="s">
        <v>19</v>
      </c>
      <c r="F503" s="234" t="s">
        <v>146</v>
      </c>
      <c r="G503" s="232"/>
      <c r="H503" s="235">
        <v>7</v>
      </c>
      <c r="I503" s="236"/>
      <c r="J503" s="232"/>
      <c r="K503" s="232"/>
      <c r="L503" s="237"/>
      <c r="M503" s="238"/>
      <c r="N503" s="239"/>
      <c r="O503" s="239"/>
      <c r="P503" s="239"/>
      <c r="Q503" s="239"/>
      <c r="R503" s="239"/>
      <c r="S503" s="239"/>
      <c r="T503" s="24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1" t="s">
        <v>144</v>
      </c>
      <c r="AU503" s="241" t="s">
        <v>81</v>
      </c>
      <c r="AV503" s="14" t="s">
        <v>140</v>
      </c>
      <c r="AW503" s="14" t="s">
        <v>33</v>
      </c>
      <c r="AX503" s="14" t="s">
        <v>79</v>
      </c>
      <c r="AY503" s="241" t="s">
        <v>133</v>
      </c>
    </row>
    <row r="504" s="2" customFormat="1" ht="21.75" customHeight="1">
      <c r="A504" s="39"/>
      <c r="B504" s="40"/>
      <c r="C504" s="252" t="s">
        <v>427</v>
      </c>
      <c r="D504" s="252" t="s">
        <v>179</v>
      </c>
      <c r="E504" s="253" t="s">
        <v>428</v>
      </c>
      <c r="F504" s="254" t="s">
        <v>429</v>
      </c>
      <c r="G504" s="255" t="s">
        <v>138</v>
      </c>
      <c r="H504" s="256">
        <v>7</v>
      </c>
      <c r="I504" s="257"/>
      <c r="J504" s="258">
        <f>ROUND(I504*H504,2)</f>
        <v>0</v>
      </c>
      <c r="K504" s="254" t="s">
        <v>139</v>
      </c>
      <c r="L504" s="259"/>
      <c r="M504" s="260" t="s">
        <v>19</v>
      </c>
      <c r="N504" s="261" t="s">
        <v>43</v>
      </c>
      <c r="O504" s="85"/>
      <c r="P504" s="210">
        <f>O504*H504</f>
        <v>0</v>
      </c>
      <c r="Q504" s="210">
        <v>0.00181</v>
      </c>
      <c r="R504" s="210">
        <f>Q504*H504</f>
        <v>0.012670000000000001</v>
      </c>
      <c r="S504" s="210">
        <v>0</v>
      </c>
      <c r="T504" s="21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2" t="s">
        <v>290</v>
      </c>
      <c r="AT504" s="212" t="s">
        <v>179</v>
      </c>
      <c r="AU504" s="212" t="s">
        <v>81</v>
      </c>
      <c r="AY504" s="18" t="s">
        <v>133</v>
      </c>
      <c r="BE504" s="213">
        <f>IF(N504="základní",J504,0)</f>
        <v>0</v>
      </c>
      <c r="BF504" s="213">
        <f>IF(N504="snížená",J504,0)</f>
        <v>0</v>
      </c>
      <c r="BG504" s="213">
        <f>IF(N504="zákl. přenesená",J504,0)</f>
        <v>0</v>
      </c>
      <c r="BH504" s="213">
        <f>IF(N504="sníž. přenesená",J504,0)</f>
        <v>0</v>
      </c>
      <c r="BI504" s="213">
        <f>IF(N504="nulová",J504,0)</f>
        <v>0</v>
      </c>
      <c r="BJ504" s="18" t="s">
        <v>79</v>
      </c>
      <c r="BK504" s="213">
        <f>ROUND(I504*H504,2)</f>
        <v>0</v>
      </c>
      <c r="BL504" s="18" t="s">
        <v>256</v>
      </c>
      <c r="BM504" s="212" t="s">
        <v>430</v>
      </c>
    </row>
    <row r="505" s="2" customFormat="1">
      <c r="A505" s="39"/>
      <c r="B505" s="40"/>
      <c r="C505" s="41"/>
      <c r="D505" s="214" t="s">
        <v>142</v>
      </c>
      <c r="E505" s="41"/>
      <c r="F505" s="215" t="s">
        <v>431</v>
      </c>
      <c r="G505" s="41"/>
      <c r="H505" s="41"/>
      <c r="I505" s="216"/>
      <c r="J505" s="41"/>
      <c r="K505" s="41"/>
      <c r="L505" s="45"/>
      <c r="M505" s="217"/>
      <c r="N505" s="218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142</v>
      </c>
      <c r="AU505" s="18" t="s">
        <v>81</v>
      </c>
    </row>
    <row r="506" s="15" customFormat="1">
      <c r="A506" s="15"/>
      <c r="B506" s="242"/>
      <c r="C506" s="243"/>
      <c r="D506" s="221" t="s">
        <v>144</v>
      </c>
      <c r="E506" s="244" t="s">
        <v>19</v>
      </c>
      <c r="F506" s="245" t="s">
        <v>425</v>
      </c>
      <c r="G506" s="243"/>
      <c r="H506" s="244" t="s">
        <v>19</v>
      </c>
      <c r="I506" s="246"/>
      <c r="J506" s="243"/>
      <c r="K506" s="243"/>
      <c r="L506" s="247"/>
      <c r="M506" s="248"/>
      <c r="N506" s="249"/>
      <c r="O506" s="249"/>
      <c r="P506" s="249"/>
      <c r="Q506" s="249"/>
      <c r="R506" s="249"/>
      <c r="S506" s="249"/>
      <c r="T506" s="250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51" t="s">
        <v>144</v>
      </c>
      <c r="AU506" s="251" t="s">
        <v>81</v>
      </c>
      <c r="AV506" s="15" t="s">
        <v>79</v>
      </c>
      <c r="AW506" s="15" t="s">
        <v>33</v>
      </c>
      <c r="AX506" s="15" t="s">
        <v>72</v>
      </c>
      <c r="AY506" s="251" t="s">
        <v>133</v>
      </c>
    </row>
    <row r="507" s="13" customFormat="1">
      <c r="A507" s="13"/>
      <c r="B507" s="219"/>
      <c r="C507" s="220"/>
      <c r="D507" s="221" t="s">
        <v>144</v>
      </c>
      <c r="E507" s="222" t="s">
        <v>19</v>
      </c>
      <c r="F507" s="223" t="s">
        <v>426</v>
      </c>
      <c r="G507" s="220"/>
      <c r="H507" s="224">
        <v>7</v>
      </c>
      <c r="I507" s="225"/>
      <c r="J507" s="220"/>
      <c r="K507" s="220"/>
      <c r="L507" s="226"/>
      <c r="M507" s="227"/>
      <c r="N507" s="228"/>
      <c r="O507" s="228"/>
      <c r="P507" s="228"/>
      <c r="Q507" s="228"/>
      <c r="R507" s="228"/>
      <c r="S507" s="228"/>
      <c r="T507" s="22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0" t="s">
        <v>144</v>
      </c>
      <c r="AU507" s="230" t="s">
        <v>81</v>
      </c>
      <c r="AV507" s="13" t="s">
        <v>81</v>
      </c>
      <c r="AW507" s="13" t="s">
        <v>33</v>
      </c>
      <c r="AX507" s="13" t="s">
        <v>72</v>
      </c>
      <c r="AY507" s="230" t="s">
        <v>133</v>
      </c>
    </row>
    <row r="508" s="14" customFormat="1">
      <c r="A508" s="14"/>
      <c r="B508" s="231"/>
      <c r="C508" s="232"/>
      <c r="D508" s="221" t="s">
        <v>144</v>
      </c>
      <c r="E508" s="233" t="s">
        <v>19</v>
      </c>
      <c r="F508" s="234" t="s">
        <v>146</v>
      </c>
      <c r="G508" s="232"/>
      <c r="H508" s="235">
        <v>7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1" t="s">
        <v>144</v>
      </c>
      <c r="AU508" s="241" t="s">
        <v>81</v>
      </c>
      <c r="AV508" s="14" t="s">
        <v>140</v>
      </c>
      <c r="AW508" s="14" t="s">
        <v>33</v>
      </c>
      <c r="AX508" s="14" t="s">
        <v>79</v>
      </c>
      <c r="AY508" s="241" t="s">
        <v>133</v>
      </c>
    </row>
    <row r="509" s="2" customFormat="1" ht="16.5" customHeight="1">
      <c r="A509" s="39"/>
      <c r="B509" s="40"/>
      <c r="C509" s="201" t="s">
        <v>432</v>
      </c>
      <c r="D509" s="201" t="s">
        <v>135</v>
      </c>
      <c r="E509" s="202" t="s">
        <v>433</v>
      </c>
      <c r="F509" s="203" t="s">
        <v>434</v>
      </c>
      <c r="G509" s="204" t="s">
        <v>138</v>
      </c>
      <c r="H509" s="205">
        <v>1</v>
      </c>
      <c r="I509" s="206"/>
      <c r="J509" s="207">
        <f>ROUND(I509*H509,2)</f>
        <v>0</v>
      </c>
      <c r="K509" s="203" t="s">
        <v>19</v>
      </c>
      <c r="L509" s="45"/>
      <c r="M509" s="208" t="s">
        <v>19</v>
      </c>
      <c r="N509" s="209" t="s">
        <v>43</v>
      </c>
      <c r="O509" s="85"/>
      <c r="P509" s="210">
        <f>O509*H509</f>
        <v>0</v>
      </c>
      <c r="Q509" s="210">
        <v>0.00115</v>
      </c>
      <c r="R509" s="210">
        <f>Q509*H509</f>
        <v>0.00115</v>
      </c>
      <c r="S509" s="210">
        <v>0</v>
      </c>
      <c r="T509" s="21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12" t="s">
        <v>256</v>
      </c>
      <c r="AT509" s="212" t="s">
        <v>135</v>
      </c>
      <c r="AU509" s="212" t="s">
        <v>81</v>
      </c>
      <c r="AY509" s="18" t="s">
        <v>133</v>
      </c>
      <c r="BE509" s="213">
        <f>IF(N509="základní",J509,0)</f>
        <v>0</v>
      </c>
      <c r="BF509" s="213">
        <f>IF(N509="snížená",J509,0)</f>
        <v>0</v>
      </c>
      <c r="BG509" s="213">
        <f>IF(N509="zákl. přenesená",J509,0)</f>
        <v>0</v>
      </c>
      <c r="BH509" s="213">
        <f>IF(N509="sníž. přenesená",J509,0)</f>
        <v>0</v>
      </c>
      <c r="BI509" s="213">
        <f>IF(N509="nulová",J509,0)</f>
        <v>0</v>
      </c>
      <c r="BJ509" s="18" t="s">
        <v>79</v>
      </c>
      <c r="BK509" s="213">
        <f>ROUND(I509*H509,2)</f>
        <v>0</v>
      </c>
      <c r="BL509" s="18" t="s">
        <v>256</v>
      </c>
      <c r="BM509" s="212" t="s">
        <v>435</v>
      </c>
    </row>
    <row r="510" s="15" customFormat="1">
      <c r="A510" s="15"/>
      <c r="B510" s="242"/>
      <c r="C510" s="243"/>
      <c r="D510" s="221" t="s">
        <v>144</v>
      </c>
      <c r="E510" s="244" t="s">
        <v>19</v>
      </c>
      <c r="F510" s="245" t="s">
        <v>425</v>
      </c>
      <c r="G510" s="243"/>
      <c r="H510" s="244" t="s">
        <v>19</v>
      </c>
      <c r="I510" s="246"/>
      <c r="J510" s="243"/>
      <c r="K510" s="243"/>
      <c r="L510" s="247"/>
      <c r="M510" s="248"/>
      <c r="N510" s="249"/>
      <c r="O510" s="249"/>
      <c r="P510" s="249"/>
      <c r="Q510" s="249"/>
      <c r="R510" s="249"/>
      <c r="S510" s="249"/>
      <c r="T510" s="250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1" t="s">
        <v>144</v>
      </c>
      <c r="AU510" s="251" t="s">
        <v>81</v>
      </c>
      <c r="AV510" s="15" t="s">
        <v>79</v>
      </c>
      <c r="AW510" s="15" t="s">
        <v>33</v>
      </c>
      <c r="AX510" s="15" t="s">
        <v>72</v>
      </c>
      <c r="AY510" s="251" t="s">
        <v>133</v>
      </c>
    </row>
    <row r="511" s="13" customFormat="1">
      <c r="A511" s="13"/>
      <c r="B511" s="219"/>
      <c r="C511" s="220"/>
      <c r="D511" s="221" t="s">
        <v>144</v>
      </c>
      <c r="E511" s="222" t="s">
        <v>19</v>
      </c>
      <c r="F511" s="223" t="s">
        <v>436</v>
      </c>
      <c r="G511" s="220"/>
      <c r="H511" s="224">
        <v>1</v>
      </c>
      <c r="I511" s="225"/>
      <c r="J511" s="220"/>
      <c r="K511" s="220"/>
      <c r="L511" s="226"/>
      <c r="M511" s="227"/>
      <c r="N511" s="228"/>
      <c r="O511" s="228"/>
      <c r="P511" s="228"/>
      <c r="Q511" s="228"/>
      <c r="R511" s="228"/>
      <c r="S511" s="228"/>
      <c r="T511" s="22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0" t="s">
        <v>144</v>
      </c>
      <c r="AU511" s="230" t="s">
        <v>81</v>
      </c>
      <c r="AV511" s="13" t="s">
        <v>81</v>
      </c>
      <c r="AW511" s="13" t="s">
        <v>33</v>
      </c>
      <c r="AX511" s="13" t="s">
        <v>72</v>
      </c>
      <c r="AY511" s="230" t="s">
        <v>133</v>
      </c>
    </row>
    <row r="512" s="14" customFormat="1">
      <c r="A512" s="14"/>
      <c r="B512" s="231"/>
      <c r="C512" s="232"/>
      <c r="D512" s="221" t="s">
        <v>144</v>
      </c>
      <c r="E512" s="233" t="s">
        <v>19</v>
      </c>
      <c r="F512" s="234" t="s">
        <v>146</v>
      </c>
      <c r="G512" s="232"/>
      <c r="H512" s="235">
        <v>1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1" t="s">
        <v>144</v>
      </c>
      <c r="AU512" s="241" t="s">
        <v>81</v>
      </c>
      <c r="AV512" s="14" t="s">
        <v>140</v>
      </c>
      <c r="AW512" s="14" t="s">
        <v>33</v>
      </c>
      <c r="AX512" s="14" t="s">
        <v>79</v>
      </c>
      <c r="AY512" s="241" t="s">
        <v>133</v>
      </c>
    </row>
    <row r="513" s="2" customFormat="1" ht="16.5" customHeight="1">
      <c r="A513" s="39"/>
      <c r="B513" s="40"/>
      <c r="C513" s="252" t="s">
        <v>437</v>
      </c>
      <c r="D513" s="252" t="s">
        <v>179</v>
      </c>
      <c r="E513" s="253" t="s">
        <v>438</v>
      </c>
      <c r="F513" s="254" t="s">
        <v>439</v>
      </c>
      <c r="G513" s="255" t="s">
        <v>138</v>
      </c>
      <c r="H513" s="256">
        <v>1</v>
      </c>
      <c r="I513" s="257"/>
      <c r="J513" s="258">
        <f>ROUND(I513*H513,2)</f>
        <v>0</v>
      </c>
      <c r="K513" s="254" t="s">
        <v>139</v>
      </c>
      <c r="L513" s="259"/>
      <c r="M513" s="260" t="s">
        <v>19</v>
      </c>
      <c r="N513" s="261" t="s">
        <v>43</v>
      </c>
      <c r="O513" s="85"/>
      <c r="P513" s="210">
        <f>O513*H513</f>
        <v>0</v>
      </c>
      <c r="Q513" s="210">
        <v>0.00029</v>
      </c>
      <c r="R513" s="210">
        <f>Q513*H513</f>
        <v>0.00029</v>
      </c>
      <c r="S513" s="210">
        <v>0</v>
      </c>
      <c r="T513" s="21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2" t="s">
        <v>290</v>
      </c>
      <c r="AT513" s="212" t="s">
        <v>179</v>
      </c>
      <c r="AU513" s="212" t="s">
        <v>81</v>
      </c>
      <c r="AY513" s="18" t="s">
        <v>133</v>
      </c>
      <c r="BE513" s="213">
        <f>IF(N513="základní",J513,0)</f>
        <v>0</v>
      </c>
      <c r="BF513" s="213">
        <f>IF(N513="snížená",J513,0)</f>
        <v>0</v>
      </c>
      <c r="BG513" s="213">
        <f>IF(N513="zákl. přenesená",J513,0)</f>
        <v>0</v>
      </c>
      <c r="BH513" s="213">
        <f>IF(N513="sníž. přenesená",J513,0)</f>
        <v>0</v>
      </c>
      <c r="BI513" s="213">
        <f>IF(N513="nulová",J513,0)</f>
        <v>0</v>
      </c>
      <c r="BJ513" s="18" t="s">
        <v>79</v>
      </c>
      <c r="BK513" s="213">
        <f>ROUND(I513*H513,2)</f>
        <v>0</v>
      </c>
      <c r="BL513" s="18" t="s">
        <v>256</v>
      </c>
      <c r="BM513" s="212" t="s">
        <v>440</v>
      </c>
    </row>
    <row r="514" s="2" customFormat="1">
      <c r="A514" s="39"/>
      <c r="B514" s="40"/>
      <c r="C514" s="41"/>
      <c r="D514" s="214" t="s">
        <v>142</v>
      </c>
      <c r="E514" s="41"/>
      <c r="F514" s="215" t="s">
        <v>441</v>
      </c>
      <c r="G514" s="41"/>
      <c r="H514" s="41"/>
      <c r="I514" s="216"/>
      <c r="J514" s="41"/>
      <c r="K514" s="41"/>
      <c r="L514" s="45"/>
      <c r="M514" s="217"/>
      <c r="N514" s="218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142</v>
      </c>
      <c r="AU514" s="18" t="s">
        <v>81</v>
      </c>
    </row>
    <row r="515" s="15" customFormat="1">
      <c r="A515" s="15"/>
      <c r="B515" s="242"/>
      <c r="C515" s="243"/>
      <c r="D515" s="221" t="s">
        <v>144</v>
      </c>
      <c r="E515" s="244" t="s">
        <v>19</v>
      </c>
      <c r="F515" s="245" t="s">
        <v>425</v>
      </c>
      <c r="G515" s="243"/>
      <c r="H515" s="244" t="s">
        <v>19</v>
      </c>
      <c r="I515" s="246"/>
      <c r="J515" s="243"/>
      <c r="K515" s="243"/>
      <c r="L515" s="247"/>
      <c r="M515" s="248"/>
      <c r="N515" s="249"/>
      <c r="O515" s="249"/>
      <c r="P515" s="249"/>
      <c r="Q515" s="249"/>
      <c r="R515" s="249"/>
      <c r="S515" s="249"/>
      <c r="T515" s="250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1" t="s">
        <v>144</v>
      </c>
      <c r="AU515" s="251" t="s">
        <v>81</v>
      </c>
      <c r="AV515" s="15" t="s">
        <v>79</v>
      </c>
      <c r="AW515" s="15" t="s">
        <v>33</v>
      </c>
      <c r="AX515" s="15" t="s">
        <v>72</v>
      </c>
      <c r="AY515" s="251" t="s">
        <v>133</v>
      </c>
    </row>
    <row r="516" s="13" customFormat="1">
      <c r="A516" s="13"/>
      <c r="B516" s="219"/>
      <c r="C516" s="220"/>
      <c r="D516" s="221" t="s">
        <v>144</v>
      </c>
      <c r="E516" s="222" t="s">
        <v>19</v>
      </c>
      <c r="F516" s="223" t="s">
        <v>436</v>
      </c>
      <c r="G516" s="220"/>
      <c r="H516" s="224">
        <v>1</v>
      </c>
      <c r="I516" s="225"/>
      <c r="J516" s="220"/>
      <c r="K516" s="220"/>
      <c r="L516" s="226"/>
      <c r="M516" s="227"/>
      <c r="N516" s="228"/>
      <c r="O516" s="228"/>
      <c r="P516" s="228"/>
      <c r="Q516" s="228"/>
      <c r="R516" s="228"/>
      <c r="S516" s="228"/>
      <c r="T516" s="22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0" t="s">
        <v>144</v>
      </c>
      <c r="AU516" s="230" t="s">
        <v>81</v>
      </c>
      <c r="AV516" s="13" t="s">
        <v>81</v>
      </c>
      <c r="AW516" s="13" t="s">
        <v>33</v>
      </c>
      <c r="AX516" s="13" t="s">
        <v>72</v>
      </c>
      <c r="AY516" s="230" t="s">
        <v>133</v>
      </c>
    </row>
    <row r="517" s="14" customFormat="1">
      <c r="A517" s="14"/>
      <c r="B517" s="231"/>
      <c r="C517" s="232"/>
      <c r="D517" s="221" t="s">
        <v>144</v>
      </c>
      <c r="E517" s="233" t="s">
        <v>19</v>
      </c>
      <c r="F517" s="234" t="s">
        <v>146</v>
      </c>
      <c r="G517" s="232"/>
      <c r="H517" s="235">
        <v>1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1" t="s">
        <v>144</v>
      </c>
      <c r="AU517" s="241" t="s">
        <v>81</v>
      </c>
      <c r="AV517" s="14" t="s">
        <v>140</v>
      </c>
      <c r="AW517" s="14" t="s">
        <v>33</v>
      </c>
      <c r="AX517" s="14" t="s">
        <v>79</v>
      </c>
      <c r="AY517" s="241" t="s">
        <v>133</v>
      </c>
    </row>
    <row r="518" s="2" customFormat="1" ht="16.5" customHeight="1">
      <c r="A518" s="39"/>
      <c r="B518" s="40"/>
      <c r="C518" s="201" t="s">
        <v>442</v>
      </c>
      <c r="D518" s="201" t="s">
        <v>135</v>
      </c>
      <c r="E518" s="202" t="s">
        <v>443</v>
      </c>
      <c r="F518" s="203" t="s">
        <v>444</v>
      </c>
      <c r="G518" s="204" t="s">
        <v>308</v>
      </c>
      <c r="H518" s="205">
        <v>6</v>
      </c>
      <c r="I518" s="206"/>
      <c r="J518" s="207">
        <f>ROUND(I518*H518,2)</f>
        <v>0</v>
      </c>
      <c r="K518" s="203" t="s">
        <v>139</v>
      </c>
      <c r="L518" s="45"/>
      <c r="M518" s="208" t="s">
        <v>19</v>
      </c>
      <c r="N518" s="209" t="s">
        <v>43</v>
      </c>
      <c r="O518" s="85"/>
      <c r="P518" s="210">
        <f>O518*H518</f>
        <v>0</v>
      </c>
      <c r="Q518" s="210">
        <v>0</v>
      </c>
      <c r="R518" s="210">
        <f>Q518*H518</f>
        <v>0</v>
      </c>
      <c r="S518" s="210">
        <v>0</v>
      </c>
      <c r="T518" s="211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12" t="s">
        <v>256</v>
      </c>
      <c r="AT518" s="212" t="s">
        <v>135</v>
      </c>
      <c r="AU518" s="212" t="s">
        <v>81</v>
      </c>
      <c r="AY518" s="18" t="s">
        <v>133</v>
      </c>
      <c r="BE518" s="213">
        <f>IF(N518="základní",J518,0)</f>
        <v>0</v>
      </c>
      <c r="BF518" s="213">
        <f>IF(N518="snížená",J518,0)</f>
        <v>0</v>
      </c>
      <c r="BG518" s="213">
        <f>IF(N518="zákl. přenesená",J518,0)</f>
        <v>0</v>
      </c>
      <c r="BH518" s="213">
        <f>IF(N518="sníž. přenesená",J518,0)</f>
        <v>0</v>
      </c>
      <c r="BI518" s="213">
        <f>IF(N518="nulová",J518,0)</f>
        <v>0</v>
      </c>
      <c r="BJ518" s="18" t="s">
        <v>79</v>
      </c>
      <c r="BK518" s="213">
        <f>ROUND(I518*H518,2)</f>
        <v>0</v>
      </c>
      <c r="BL518" s="18" t="s">
        <v>256</v>
      </c>
      <c r="BM518" s="212" t="s">
        <v>445</v>
      </c>
    </row>
    <row r="519" s="2" customFormat="1">
      <c r="A519" s="39"/>
      <c r="B519" s="40"/>
      <c r="C519" s="41"/>
      <c r="D519" s="214" t="s">
        <v>142</v>
      </c>
      <c r="E519" s="41"/>
      <c r="F519" s="215" t="s">
        <v>446</v>
      </c>
      <c r="G519" s="41"/>
      <c r="H519" s="41"/>
      <c r="I519" s="216"/>
      <c r="J519" s="41"/>
      <c r="K519" s="41"/>
      <c r="L519" s="45"/>
      <c r="M519" s="217"/>
      <c r="N519" s="218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142</v>
      </c>
      <c r="AU519" s="18" t="s">
        <v>81</v>
      </c>
    </row>
    <row r="520" s="13" customFormat="1">
      <c r="A520" s="13"/>
      <c r="B520" s="219"/>
      <c r="C520" s="220"/>
      <c r="D520" s="221" t="s">
        <v>144</v>
      </c>
      <c r="E520" s="222" t="s">
        <v>19</v>
      </c>
      <c r="F520" s="223" t="s">
        <v>145</v>
      </c>
      <c r="G520" s="220"/>
      <c r="H520" s="224">
        <v>6</v>
      </c>
      <c r="I520" s="225"/>
      <c r="J520" s="220"/>
      <c r="K520" s="220"/>
      <c r="L520" s="226"/>
      <c r="M520" s="227"/>
      <c r="N520" s="228"/>
      <c r="O520" s="228"/>
      <c r="P520" s="228"/>
      <c r="Q520" s="228"/>
      <c r="R520" s="228"/>
      <c r="S520" s="228"/>
      <c r="T520" s="22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0" t="s">
        <v>144</v>
      </c>
      <c r="AU520" s="230" t="s">
        <v>81</v>
      </c>
      <c r="AV520" s="13" t="s">
        <v>81</v>
      </c>
      <c r="AW520" s="13" t="s">
        <v>33</v>
      </c>
      <c r="AX520" s="13" t="s">
        <v>72</v>
      </c>
      <c r="AY520" s="230" t="s">
        <v>133</v>
      </c>
    </row>
    <row r="521" s="14" customFormat="1">
      <c r="A521" s="14"/>
      <c r="B521" s="231"/>
      <c r="C521" s="232"/>
      <c r="D521" s="221" t="s">
        <v>144</v>
      </c>
      <c r="E521" s="233" t="s">
        <v>19</v>
      </c>
      <c r="F521" s="234" t="s">
        <v>146</v>
      </c>
      <c r="G521" s="232"/>
      <c r="H521" s="235">
        <v>6</v>
      </c>
      <c r="I521" s="236"/>
      <c r="J521" s="232"/>
      <c r="K521" s="232"/>
      <c r="L521" s="237"/>
      <c r="M521" s="238"/>
      <c r="N521" s="239"/>
      <c r="O521" s="239"/>
      <c r="P521" s="239"/>
      <c r="Q521" s="239"/>
      <c r="R521" s="239"/>
      <c r="S521" s="239"/>
      <c r="T521" s="24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1" t="s">
        <v>144</v>
      </c>
      <c r="AU521" s="241" t="s">
        <v>81</v>
      </c>
      <c r="AV521" s="14" t="s">
        <v>140</v>
      </c>
      <c r="AW521" s="14" t="s">
        <v>33</v>
      </c>
      <c r="AX521" s="14" t="s">
        <v>79</v>
      </c>
      <c r="AY521" s="241" t="s">
        <v>133</v>
      </c>
    </row>
    <row r="522" s="2" customFormat="1" ht="16.5" customHeight="1">
      <c r="A522" s="39"/>
      <c r="B522" s="40"/>
      <c r="C522" s="201" t="s">
        <v>447</v>
      </c>
      <c r="D522" s="201" t="s">
        <v>135</v>
      </c>
      <c r="E522" s="202" t="s">
        <v>448</v>
      </c>
      <c r="F522" s="203" t="s">
        <v>449</v>
      </c>
      <c r="G522" s="204" t="s">
        <v>138</v>
      </c>
      <c r="H522" s="205">
        <v>3</v>
      </c>
      <c r="I522" s="206"/>
      <c r="J522" s="207">
        <f>ROUND(I522*H522,2)</f>
        <v>0</v>
      </c>
      <c r="K522" s="203" t="s">
        <v>19</v>
      </c>
      <c r="L522" s="45"/>
      <c r="M522" s="208" t="s">
        <v>19</v>
      </c>
      <c r="N522" s="209" t="s">
        <v>43</v>
      </c>
      <c r="O522" s="85"/>
      <c r="P522" s="210">
        <f>O522*H522</f>
        <v>0</v>
      </c>
      <c r="Q522" s="210">
        <v>0</v>
      </c>
      <c r="R522" s="210">
        <f>Q522*H522</f>
        <v>0</v>
      </c>
      <c r="S522" s="210">
        <v>0</v>
      </c>
      <c r="T522" s="211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12" t="s">
        <v>256</v>
      </c>
      <c r="AT522" s="212" t="s">
        <v>135</v>
      </c>
      <c r="AU522" s="212" t="s">
        <v>81</v>
      </c>
      <c r="AY522" s="18" t="s">
        <v>133</v>
      </c>
      <c r="BE522" s="213">
        <f>IF(N522="základní",J522,0)</f>
        <v>0</v>
      </c>
      <c r="BF522" s="213">
        <f>IF(N522="snížená",J522,0)</f>
        <v>0</v>
      </c>
      <c r="BG522" s="213">
        <f>IF(N522="zákl. přenesená",J522,0)</f>
        <v>0</v>
      </c>
      <c r="BH522" s="213">
        <f>IF(N522="sníž. přenesená",J522,0)</f>
        <v>0</v>
      </c>
      <c r="BI522" s="213">
        <f>IF(N522="nulová",J522,0)</f>
        <v>0</v>
      </c>
      <c r="BJ522" s="18" t="s">
        <v>79</v>
      </c>
      <c r="BK522" s="213">
        <f>ROUND(I522*H522,2)</f>
        <v>0</v>
      </c>
      <c r="BL522" s="18" t="s">
        <v>256</v>
      </c>
      <c r="BM522" s="212" t="s">
        <v>450</v>
      </c>
    </row>
    <row r="523" s="15" customFormat="1">
      <c r="A523" s="15"/>
      <c r="B523" s="242"/>
      <c r="C523" s="243"/>
      <c r="D523" s="221" t="s">
        <v>144</v>
      </c>
      <c r="E523" s="244" t="s">
        <v>19</v>
      </c>
      <c r="F523" s="245" t="s">
        <v>451</v>
      </c>
      <c r="G523" s="243"/>
      <c r="H523" s="244" t="s">
        <v>19</v>
      </c>
      <c r="I523" s="246"/>
      <c r="J523" s="243"/>
      <c r="K523" s="243"/>
      <c r="L523" s="247"/>
      <c r="M523" s="248"/>
      <c r="N523" s="249"/>
      <c r="O523" s="249"/>
      <c r="P523" s="249"/>
      <c r="Q523" s="249"/>
      <c r="R523" s="249"/>
      <c r="S523" s="249"/>
      <c r="T523" s="250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1" t="s">
        <v>144</v>
      </c>
      <c r="AU523" s="251" t="s">
        <v>81</v>
      </c>
      <c r="AV523" s="15" t="s">
        <v>79</v>
      </c>
      <c r="AW523" s="15" t="s">
        <v>33</v>
      </c>
      <c r="AX523" s="15" t="s">
        <v>72</v>
      </c>
      <c r="AY523" s="251" t="s">
        <v>133</v>
      </c>
    </row>
    <row r="524" s="13" customFormat="1">
      <c r="A524" s="13"/>
      <c r="B524" s="219"/>
      <c r="C524" s="220"/>
      <c r="D524" s="221" t="s">
        <v>144</v>
      </c>
      <c r="E524" s="222" t="s">
        <v>19</v>
      </c>
      <c r="F524" s="223" t="s">
        <v>452</v>
      </c>
      <c r="G524" s="220"/>
      <c r="H524" s="224">
        <v>3</v>
      </c>
      <c r="I524" s="225"/>
      <c r="J524" s="220"/>
      <c r="K524" s="220"/>
      <c r="L524" s="226"/>
      <c r="M524" s="227"/>
      <c r="N524" s="228"/>
      <c r="O524" s="228"/>
      <c r="P524" s="228"/>
      <c r="Q524" s="228"/>
      <c r="R524" s="228"/>
      <c r="S524" s="228"/>
      <c r="T524" s="22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0" t="s">
        <v>144</v>
      </c>
      <c r="AU524" s="230" t="s">
        <v>81</v>
      </c>
      <c r="AV524" s="13" t="s">
        <v>81</v>
      </c>
      <c r="AW524" s="13" t="s">
        <v>33</v>
      </c>
      <c r="AX524" s="13" t="s">
        <v>72</v>
      </c>
      <c r="AY524" s="230" t="s">
        <v>133</v>
      </c>
    </row>
    <row r="525" s="14" customFormat="1">
      <c r="A525" s="14"/>
      <c r="B525" s="231"/>
      <c r="C525" s="232"/>
      <c r="D525" s="221" t="s">
        <v>144</v>
      </c>
      <c r="E525" s="233" t="s">
        <v>19</v>
      </c>
      <c r="F525" s="234" t="s">
        <v>146</v>
      </c>
      <c r="G525" s="232"/>
      <c r="H525" s="235">
        <v>3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1" t="s">
        <v>144</v>
      </c>
      <c r="AU525" s="241" t="s">
        <v>81</v>
      </c>
      <c r="AV525" s="14" t="s">
        <v>140</v>
      </c>
      <c r="AW525" s="14" t="s">
        <v>33</v>
      </c>
      <c r="AX525" s="14" t="s">
        <v>79</v>
      </c>
      <c r="AY525" s="241" t="s">
        <v>133</v>
      </c>
    </row>
    <row r="526" s="2" customFormat="1" ht="16.5" customHeight="1">
      <c r="A526" s="39"/>
      <c r="B526" s="40"/>
      <c r="C526" s="201" t="s">
        <v>453</v>
      </c>
      <c r="D526" s="201" t="s">
        <v>135</v>
      </c>
      <c r="E526" s="202" t="s">
        <v>454</v>
      </c>
      <c r="F526" s="203" t="s">
        <v>455</v>
      </c>
      <c r="G526" s="204" t="s">
        <v>138</v>
      </c>
      <c r="H526" s="205">
        <v>1</v>
      </c>
      <c r="I526" s="206"/>
      <c r="J526" s="207">
        <f>ROUND(I526*H526,2)</f>
        <v>0</v>
      </c>
      <c r="K526" s="203" t="s">
        <v>19</v>
      </c>
      <c r="L526" s="45"/>
      <c r="M526" s="208" t="s">
        <v>19</v>
      </c>
      <c r="N526" s="209" t="s">
        <v>43</v>
      </c>
      <c r="O526" s="85"/>
      <c r="P526" s="210">
        <f>O526*H526</f>
        <v>0</v>
      </c>
      <c r="Q526" s="210">
        <v>0</v>
      </c>
      <c r="R526" s="210">
        <f>Q526*H526</f>
        <v>0</v>
      </c>
      <c r="S526" s="210">
        <v>0</v>
      </c>
      <c r="T526" s="211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2" t="s">
        <v>256</v>
      </c>
      <c r="AT526" s="212" t="s">
        <v>135</v>
      </c>
      <c r="AU526" s="212" t="s">
        <v>81</v>
      </c>
      <c r="AY526" s="18" t="s">
        <v>133</v>
      </c>
      <c r="BE526" s="213">
        <f>IF(N526="základní",J526,0)</f>
        <v>0</v>
      </c>
      <c r="BF526" s="213">
        <f>IF(N526="snížená",J526,0)</f>
        <v>0</v>
      </c>
      <c r="BG526" s="213">
        <f>IF(N526="zákl. přenesená",J526,0)</f>
        <v>0</v>
      </c>
      <c r="BH526" s="213">
        <f>IF(N526="sníž. přenesená",J526,0)</f>
        <v>0</v>
      </c>
      <c r="BI526" s="213">
        <f>IF(N526="nulová",J526,0)</f>
        <v>0</v>
      </c>
      <c r="BJ526" s="18" t="s">
        <v>79</v>
      </c>
      <c r="BK526" s="213">
        <f>ROUND(I526*H526,2)</f>
        <v>0</v>
      </c>
      <c r="BL526" s="18" t="s">
        <v>256</v>
      </c>
      <c r="BM526" s="212" t="s">
        <v>456</v>
      </c>
    </row>
    <row r="527" s="15" customFormat="1">
      <c r="A527" s="15"/>
      <c r="B527" s="242"/>
      <c r="C527" s="243"/>
      <c r="D527" s="221" t="s">
        <v>144</v>
      </c>
      <c r="E527" s="244" t="s">
        <v>19</v>
      </c>
      <c r="F527" s="245" t="s">
        <v>451</v>
      </c>
      <c r="G527" s="243"/>
      <c r="H527" s="244" t="s">
        <v>19</v>
      </c>
      <c r="I527" s="246"/>
      <c r="J527" s="243"/>
      <c r="K527" s="243"/>
      <c r="L527" s="247"/>
      <c r="M527" s="248"/>
      <c r="N527" s="249"/>
      <c r="O527" s="249"/>
      <c r="P527" s="249"/>
      <c r="Q527" s="249"/>
      <c r="R527" s="249"/>
      <c r="S527" s="249"/>
      <c r="T527" s="250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51" t="s">
        <v>144</v>
      </c>
      <c r="AU527" s="251" t="s">
        <v>81</v>
      </c>
      <c r="AV527" s="15" t="s">
        <v>79</v>
      </c>
      <c r="AW527" s="15" t="s">
        <v>33</v>
      </c>
      <c r="AX527" s="15" t="s">
        <v>72</v>
      </c>
      <c r="AY527" s="251" t="s">
        <v>133</v>
      </c>
    </row>
    <row r="528" s="13" customFormat="1">
      <c r="A528" s="13"/>
      <c r="B528" s="219"/>
      <c r="C528" s="220"/>
      <c r="D528" s="221" t="s">
        <v>144</v>
      </c>
      <c r="E528" s="222" t="s">
        <v>19</v>
      </c>
      <c r="F528" s="223" t="s">
        <v>457</v>
      </c>
      <c r="G528" s="220"/>
      <c r="H528" s="224">
        <v>1</v>
      </c>
      <c r="I528" s="225"/>
      <c r="J528" s="220"/>
      <c r="K528" s="220"/>
      <c r="L528" s="226"/>
      <c r="M528" s="227"/>
      <c r="N528" s="228"/>
      <c r="O528" s="228"/>
      <c r="P528" s="228"/>
      <c r="Q528" s="228"/>
      <c r="R528" s="228"/>
      <c r="S528" s="228"/>
      <c r="T528" s="22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0" t="s">
        <v>144</v>
      </c>
      <c r="AU528" s="230" t="s">
        <v>81</v>
      </c>
      <c r="AV528" s="13" t="s">
        <v>81</v>
      </c>
      <c r="AW528" s="13" t="s">
        <v>33</v>
      </c>
      <c r="AX528" s="13" t="s">
        <v>72</v>
      </c>
      <c r="AY528" s="230" t="s">
        <v>133</v>
      </c>
    </row>
    <row r="529" s="14" customFormat="1">
      <c r="A529" s="14"/>
      <c r="B529" s="231"/>
      <c r="C529" s="232"/>
      <c r="D529" s="221" t="s">
        <v>144</v>
      </c>
      <c r="E529" s="233" t="s">
        <v>19</v>
      </c>
      <c r="F529" s="234" t="s">
        <v>146</v>
      </c>
      <c r="G529" s="232"/>
      <c r="H529" s="235">
        <v>1</v>
      </c>
      <c r="I529" s="236"/>
      <c r="J529" s="232"/>
      <c r="K529" s="232"/>
      <c r="L529" s="237"/>
      <c r="M529" s="238"/>
      <c r="N529" s="239"/>
      <c r="O529" s="239"/>
      <c r="P529" s="239"/>
      <c r="Q529" s="239"/>
      <c r="R529" s="239"/>
      <c r="S529" s="239"/>
      <c r="T529" s="24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1" t="s">
        <v>144</v>
      </c>
      <c r="AU529" s="241" t="s">
        <v>81</v>
      </c>
      <c r="AV529" s="14" t="s">
        <v>140</v>
      </c>
      <c r="AW529" s="14" t="s">
        <v>33</v>
      </c>
      <c r="AX529" s="14" t="s">
        <v>79</v>
      </c>
      <c r="AY529" s="241" t="s">
        <v>133</v>
      </c>
    </row>
    <row r="530" s="2" customFormat="1" ht="24.15" customHeight="1">
      <c r="A530" s="39"/>
      <c r="B530" s="40"/>
      <c r="C530" s="201" t="s">
        <v>458</v>
      </c>
      <c r="D530" s="201" t="s">
        <v>135</v>
      </c>
      <c r="E530" s="202" t="s">
        <v>459</v>
      </c>
      <c r="F530" s="203" t="s">
        <v>460</v>
      </c>
      <c r="G530" s="204" t="s">
        <v>273</v>
      </c>
      <c r="H530" s="262"/>
      <c r="I530" s="206"/>
      <c r="J530" s="207">
        <f>ROUND(I530*H530,2)</f>
        <v>0</v>
      </c>
      <c r="K530" s="203" t="s">
        <v>139</v>
      </c>
      <c r="L530" s="45"/>
      <c r="M530" s="208" t="s">
        <v>19</v>
      </c>
      <c r="N530" s="209" t="s">
        <v>43</v>
      </c>
      <c r="O530" s="85"/>
      <c r="P530" s="210">
        <f>O530*H530</f>
        <v>0</v>
      </c>
      <c r="Q530" s="210">
        <v>0</v>
      </c>
      <c r="R530" s="210">
        <f>Q530*H530</f>
        <v>0</v>
      </c>
      <c r="S530" s="210">
        <v>0</v>
      </c>
      <c r="T530" s="211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12" t="s">
        <v>256</v>
      </c>
      <c r="AT530" s="212" t="s">
        <v>135</v>
      </c>
      <c r="AU530" s="212" t="s">
        <v>81</v>
      </c>
      <c r="AY530" s="18" t="s">
        <v>133</v>
      </c>
      <c r="BE530" s="213">
        <f>IF(N530="základní",J530,0)</f>
        <v>0</v>
      </c>
      <c r="BF530" s="213">
        <f>IF(N530="snížená",J530,0)</f>
        <v>0</v>
      </c>
      <c r="BG530" s="213">
        <f>IF(N530="zákl. přenesená",J530,0)</f>
        <v>0</v>
      </c>
      <c r="BH530" s="213">
        <f>IF(N530="sníž. přenesená",J530,0)</f>
        <v>0</v>
      </c>
      <c r="BI530" s="213">
        <f>IF(N530="nulová",J530,0)</f>
        <v>0</v>
      </c>
      <c r="BJ530" s="18" t="s">
        <v>79</v>
      </c>
      <c r="BK530" s="213">
        <f>ROUND(I530*H530,2)</f>
        <v>0</v>
      </c>
      <c r="BL530" s="18" t="s">
        <v>256</v>
      </c>
      <c r="BM530" s="212" t="s">
        <v>461</v>
      </c>
    </row>
    <row r="531" s="2" customFormat="1">
      <c r="A531" s="39"/>
      <c r="B531" s="40"/>
      <c r="C531" s="41"/>
      <c r="D531" s="214" t="s">
        <v>142</v>
      </c>
      <c r="E531" s="41"/>
      <c r="F531" s="215" t="s">
        <v>462</v>
      </c>
      <c r="G531" s="41"/>
      <c r="H531" s="41"/>
      <c r="I531" s="216"/>
      <c r="J531" s="41"/>
      <c r="K531" s="41"/>
      <c r="L531" s="45"/>
      <c r="M531" s="217"/>
      <c r="N531" s="218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142</v>
      </c>
      <c r="AU531" s="18" t="s">
        <v>81</v>
      </c>
    </row>
    <row r="532" s="12" customFormat="1" ht="22.8" customHeight="1">
      <c r="A532" s="12"/>
      <c r="B532" s="185"/>
      <c r="C532" s="186"/>
      <c r="D532" s="187" t="s">
        <v>71</v>
      </c>
      <c r="E532" s="199" t="s">
        <v>463</v>
      </c>
      <c r="F532" s="199" t="s">
        <v>464</v>
      </c>
      <c r="G532" s="186"/>
      <c r="H532" s="186"/>
      <c r="I532" s="189"/>
      <c r="J532" s="200">
        <f>BK532</f>
        <v>0</v>
      </c>
      <c r="K532" s="186"/>
      <c r="L532" s="191"/>
      <c r="M532" s="192"/>
      <c r="N532" s="193"/>
      <c r="O532" s="193"/>
      <c r="P532" s="194">
        <f>SUM(P533:P544)</f>
        <v>0</v>
      </c>
      <c r="Q532" s="193"/>
      <c r="R532" s="194">
        <f>SUM(R533:R544)</f>
        <v>0.0074099999999999999</v>
      </c>
      <c r="S532" s="193"/>
      <c r="T532" s="195">
        <f>SUM(T533:T544)</f>
        <v>0.15731999999999999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196" t="s">
        <v>81</v>
      </c>
      <c r="AT532" s="197" t="s">
        <v>71</v>
      </c>
      <c r="AU532" s="197" t="s">
        <v>79</v>
      </c>
      <c r="AY532" s="196" t="s">
        <v>133</v>
      </c>
      <c r="BK532" s="198">
        <f>SUM(BK533:BK544)</f>
        <v>0</v>
      </c>
    </row>
    <row r="533" s="2" customFormat="1" ht="16.5" customHeight="1">
      <c r="A533" s="39"/>
      <c r="B533" s="40"/>
      <c r="C533" s="201" t="s">
        <v>465</v>
      </c>
      <c r="D533" s="201" t="s">
        <v>135</v>
      </c>
      <c r="E533" s="202" t="s">
        <v>466</v>
      </c>
      <c r="F533" s="203" t="s">
        <v>467</v>
      </c>
      <c r="G533" s="204" t="s">
        <v>308</v>
      </c>
      <c r="H533" s="205">
        <v>19</v>
      </c>
      <c r="I533" s="206"/>
      <c r="J533" s="207">
        <f>ROUND(I533*H533,2)</f>
        <v>0</v>
      </c>
      <c r="K533" s="203" t="s">
        <v>139</v>
      </c>
      <c r="L533" s="45"/>
      <c r="M533" s="208" t="s">
        <v>19</v>
      </c>
      <c r="N533" s="209" t="s">
        <v>43</v>
      </c>
      <c r="O533" s="85"/>
      <c r="P533" s="210">
        <f>O533*H533</f>
        <v>0</v>
      </c>
      <c r="Q533" s="210">
        <v>0.00038999999999999999</v>
      </c>
      <c r="R533" s="210">
        <f>Q533*H533</f>
        <v>0.0074099999999999999</v>
      </c>
      <c r="S533" s="210">
        <v>0.0082799999999999992</v>
      </c>
      <c r="T533" s="211">
        <f>S533*H533</f>
        <v>0.15731999999999999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2" t="s">
        <v>256</v>
      </c>
      <c r="AT533" s="212" t="s">
        <v>135</v>
      </c>
      <c r="AU533" s="212" t="s">
        <v>81</v>
      </c>
      <c r="AY533" s="18" t="s">
        <v>133</v>
      </c>
      <c r="BE533" s="213">
        <f>IF(N533="základní",J533,0)</f>
        <v>0</v>
      </c>
      <c r="BF533" s="213">
        <f>IF(N533="snížená",J533,0)</f>
        <v>0</v>
      </c>
      <c r="BG533" s="213">
        <f>IF(N533="zákl. přenesená",J533,0)</f>
        <v>0</v>
      </c>
      <c r="BH533" s="213">
        <f>IF(N533="sníž. přenesená",J533,0)</f>
        <v>0</v>
      </c>
      <c r="BI533" s="213">
        <f>IF(N533="nulová",J533,0)</f>
        <v>0</v>
      </c>
      <c r="BJ533" s="18" t="s">
        <v>79</v>
      </c>
      <c r="BK533" s="213">
        <f>ROUND(I533*H533,2)</f>
        <v>0</v>
      </c>
      <c r="BL533" s="18" t="s">
        <v>256</v>
      </c>
      <c r="BM533" s="212" t="s">
        <v>468</v>
      </c>
    </row>
    <row r="534" s="2" customFormat="1">
      <c r="A534" s="39"/>
      <c r="B534" s="40"/>
      <c r="C534" s="41"/>
      <c r="D534" s="214" t="s">
        <v>142</v>
      </c>
      <c r="E534" s="41"/>
      <c r="F534" s="215" t="s">
        <v>469</v>
      </c>
      <c r="G534" s="41"/>
      <c r="H534" s="41"/>
      <c r="I534" s="216"/>
      <c r="J534" s="41"/>
      <c r="K534" s="41"/>
      <c r="L534" s="45"/>
      <c r="M534" s="217"/>
      <c r="N534" s="218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142</v>
      </c>
      <c r="AU534" s="18" t="s">
        <v>81</v>
      </c>
    </row>
    <row r="535" s="13" customFormat="1">
      <c r="A535" s="13"/>
      <c r="B535" s="219"/>
      <c r="C535" s="220"/>
      <c r="D535" s="221" t="s">
        <v>144</v>
      </c>
      <c r="E535" s="222" t="s">
        <v>19</v>
      </c>
      <c r="F535" s="223" t="s">
        <v>278</v>
      </c>
      <c r="G535" s="220"/>
      <c r="H535" s="224">
        <v>19</v>
      </c>
      <c r="I535" s="225"/>
      <c r="J535" s="220"/>
      <c r="K535" s="220"/>
      <c r="L535" s="226"/>
      <c r="M535" s="227"/>
      <c r="N535" s="228"/>
      <c r="O535" s="228"/>
      <c r="P535" s="228"/>
      <c r="Q535" s="228"/>
      <c r="R535" s="228"/>
      <c r="S535" s="228"/>
      <c r="T535" s="229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0" t="s">
        <v>144</v>
      </c>
      <c r="AU535" s="230" t="s">
        <v>81</v>
      </c>
      <c r="AV535" s="13" t="s">
        <v>81</v>
      </c>
      <c r="AW535" s="13" t="s">
        <v>33</v>
      </c>
      <c r="AX535" s="13" t="s">
        <v>72</v>
      </c>
      <c r="AY535" s="230" t="s">
        <v>133</v>
      </c>
    </row>
    <row r="536" s="14" customFormat="1">
      <c r="A536" s="14"/>
      <c r="B536" s="231"/>
      <c r="C536" s="232"/>
      <c r="D536" s="221" t="s">
        <v>144</v>
      </c>
      <c r="E536" s="233" t="s">
        <v>19</v>
      </c>
      <c r="F536" s="234" t="s">
        <v>146</v>
      </c>
      <c r="G536" s="232"/>
      <c r="H536" s="235">
        <v>19</v>
      </c>
      <c r="I536" s="236"/>
      <c r="J536" s="232"/>
      <c r="K536" s="232"/>
      <c r="L536" s="237"/>
      <c r="M536" s="238"/>
      <c r="N536" s="239"/>
      <c r="O536" s="239"/>
      <c r="P536" s="239"/>
      <c r="Q536" s="239"/>
      <c r="R536" s="239"/>
      <c r="S536" s="239"/>
      <c r="T536" s="240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1" t="s">
        <v>144</v>
      </c>
      <c r="AU536" s="241" t="s">
        <v>81</v>
      </c>
      <c r="AV536" s="14" t="s">
        <v>140</v>
      </c>
      <c r="AW536" s="14" t="s">
        <v>33</v>
      </c>
      <c r="AX536" s="14" t="s">
        <v>79</v>
      </c>
      <c r="AY536" s="241" t="s">
        <v>133</v>
      </c>
    </row>
    <row r="537" s="2" customFormat="1" ht="16.5" customHeight="1">
      <c r="A537" s="39"/>
      <c r="B537" s="40"/>
      <c r="C537" s="201" t="s">
        <v>470</v>
      </c>
      <c r="D537" s="201" t="s">
        <v>135</v>
      </c>
      <c r="E537" s="202" t="s">
        <v>471</v>
      </c>
      <c r="F537" s="203" t="s">
        <v>472</v>
      </c>
      <c r="G537" s="204" t="s">
        <v>138</v>
      </c>
      <c r="H537" s="205">
        <v>1</v>
      </c>
      <c r="I537" s="206"/>
      <c r="J537" s="207">
        <f>ROUND(I537*H537,2)</f>
        <v>0</v>
      </c>
      <c r="K537" s="203" t="s">
        <v>139</v>
      </c>
      <c r="L537" s="45"/>
      <c r="M537" s="208" t="s">
        <v>19</v>
      </c>
      <c r="N537" s="209" t="s">
        <v>43</v>
      </c>
      <c r="O537" s="85"/>
      <c r="P537" s="210">
        <f>O537*H537</f>
        <v>0</v>
      </c>
      <c r="Q537" s="210">
        <v>0</v>
      </c>
      <c r="R537" s="210">
        <f>Q537*H537</f>
        <v>0</v>
      </c>
      <c r="S537" s="210">
        <v>0</v>
      </c>
      <c r="T537" s="211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2" t="s">
        <v>256</v>
      </c>
      <c r="AT537" s="212" t="s">
        <v>135</v>
      </c>
      <c r="AU537" s="212" t="s">
        <v>81</v>
      </c>
      <c r="AY537" s="18" t="s">
        <v>133</v>
      </c>
      <c r="BE537" s="213">
        <f>IF(N537="základní",J537,0)</f>
        <v>0</v>
      </c>
      <c r="BF537" s="213">
        <f>IF(N537="snížená",J537,0)</f>
        <v>0</v>
      </c>
      <c r="BG537" s="213">
        <f>IF(N537="zákl. přenesená",J537,0)</f>
        <v>0</v>
      </c>
      <c r="BH537" s="213">
        <f>IF(N537="sníž. přenesená",J537,0)</f>
        <v>0</v>
      </c>
      <c r="BI537" s="213">
        <f>IF(N537="nulová",J537,0)</f>
        <v>0</v>
      </c>
      <c r="BJ537" s="18" t="s">
        <v>79</v>
      </c>
      <c r="BK537" s="213">
        <f>ROUND(I537*H537,2)</f>
        <v>0</v>
      </c>
      <c r="BL537" s="18" t="s">
        <v>256</v>
      </c>
      <c r="BM537" s="212" t="s">
        <v>473</v>
      </c>
    </row>
    <row r="538" s="2" customFormat="1">
      <c r="A538" s="39"/>
      <c r="B538" s="40"/>
      <c r="C538" s="41"/>
      <c r="D538" s="214" t="s">
        <v>142</v>
      </c>
      <c r="E538" s="41"/>
      <c r="F538" s="215" t="s">
        <v>474</v>
      </c>
      <c r="G538" s="41"/>
      <c r="H538" s="41"/>
      <c r="I538" s="216"/>
      <c r="J538" s="41"/>
      <c r="K538" s="41"/>
      <c r="L538" s="45"/>
      <c r="M538" s="217"/>
      <c r="N538" s="218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142</v>
      </c>
      <c r="AU538" s="18" t="s">
        <v>81</v>
      </c>
    </row>
    <row r="539" s="13" customFormat="1">
      <c r="A539" s="13"/>
      <c r="B539" s="219"/>
      <c r="C539" s="220"/>
      <c r="D539" s="221" t="s">
        <v>144</v>
      </c>
      <c r="E539" s="222" t="s">
        <v>19</v>
      </c>
      <c r="F539" s="223" t="s">
        <v>79</v>
      </c>
      <c r="G539" s="220"/>
      <c r="H539" s="224">
        <v>1</v>
      </c>
      <c r="I539" s="225"/>
      <c r="J539" s="220"/>
      <c r="K539" s="220"/>
      <c r="L539" s="226"/>
      <c r="M539" s="227"/>
      <c r="N539" s="228"/>
      <c r="O539" s="228"/>
      <c r="P539" s="228"/>
      <c r="Q539" s="228"/>
      <c r="R539" s="228"/>
      <c r="S539" s="228"/>
      <c r="T539" s="22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0" t="s">
        <v>144</v>
      </c>
      <c r="AU539" s="230" t="s">
        <v>81</v>
      </c>
      <c r="AV539" s="13" t="s">
        <v>81</v>
      </c>
      <c r="AW539" s="13" t="s">
        <v>33</v>
      </c>
      <c r="AX539" s="13" t="s">
        <v>72</v>
      </c>
      <c r="AY539" s="230" t="s">
        <v>133</v>
      </c>
    </row>
    <row r="540" s="14" customFormat="1">
      <c r="A540" s="14"/>
      <c r="B540" s="231"/>
      <c r="C540" s="232"/>
      <c r="D540" s="221" t="s">
        <v>144</v>
      </c>
      <c r="E540" s="233" t="s">
        <v>19</v>
      </c>
      <c r="F540" s="234" t="s">
        <v>146</v>
      </c>
      <c r="G540" s="232"/>
      <c r="H540" s="235">
        <v>1</v>
      </c>
      <c r="I540" s="236"/>
      <c r="J540" s="232"/>
      <c r="K540" s="232"/>
      <c r="L540" s="237"/>
      <c r="M540" s="238"/>
      <c r="N540" s="239"/>
      <c r="O540" s="239"/>
      <c r="P540" s="239"/>
      <c r="Q540" s="239"/>
      <c r="R540" s="239"/>
      <c r="S540" s="239"/>
      <c r="T540" s="24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1" t="s">
        <v>144</v>
      </c>
      <c r="AU540" s="241" t="s">
        <v>81</v>
      </c>
      <c r="AV540" s="14" t="s">
        <v>140</v>
      </c>
      <c r="AW540" s="14" t="s">
        <v>33</v>
      </c>
      <c r="AX540" s="14" t="s">
        <v>79</v>
      </c>
      <c r="AY540" s="241" t="s">
        <v>133</v>
      </c>
    </row>
    <row r="541" s="2" customFormat="1" ht="24.15" customHeight="1">
      <c r="A541" s="39"/>
      <c r="B541" s="40"/>
      <c r="C541" s="201" t="s">
        <v>475</v>
      </c>
      <c r="D541" s="201" t="s">
        <v>135</v>
      </c>
      <c r="E541" s="202" t="s">
        <v>476</v>
      </c>
      <c r="F541" s="203" t="s">
        <v>477</v>
      </c>
      <c r="G541" s="204" t="s">
        <v>224</v>
      </c>
      <c r="H541" s="205">
        <v>0.152</v>
      </c>
      <c r="I541" s="206"/>
      <c r="J541" s="207">
        <f>ROUND(I541*H541,2)</f>
        <v>0</v>
      </c>
      <c r="K541" s="203" t="s">
        <v>139</v>
      </c>
      <c r="L541" s="45"/>
      <c r="M541" s="208" t="s">
        <v>19</v>
      </c>
      <c r="N541" s="209" t="s">
        <v>43</v>
      </c>
      <c r="O541" s="85"/>
      <c r="P541" s="210">
        <f>O541*H541</f>
        <v>0</v>
      </c>
      <c r="Q541" s="210">
        <v>0</v>
      </c>
      <c r="R541" s="210">
        <f>Q541*H541</f>
        <v>0</v>
      </c>
      <c r="S541" s="210">
        <v>0</v>
      </c>
      <c r="T541" s="211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2" t="s">
        <v>256</v>
      </c>
      <c r="AT541" s="212" t="s">
        <v>135</v>
      </c>
      <c r="AU541" s="212" t="s">
        <v>81</v>
      </c>
      <c r="AY541" s="18" t="s">
        <v>133</v>
      </c>
      <c r="BE541" s="213">
        <f>IF(N541="základní",J541,0)</f>
        <v>0</v>
      </c>
      <c r="BF541" s="213">
        <f>IF(N541="snížená",J541,0)</f>
        <v>0</v>
      </c>
      <c r="BG541" s="213">
        <f>IF(N541="zákl. přenesená",J541,0)</f>
        <v>0</v>
      </c>
      <c r="BH541" s="213">
        <f>IF(N541="sníž. přenesená",J541,0)</f>
        <v>0</v>
      </c>
      <c r="BI541" s="213">
        <f>IF(N541="nulová",J541,0)</f>
        <v>0</v>
      </c>
      <c r="BJ541" s="18" t="s">
        <v>79</v>
      </c>
      <c r="BK541" s="213">
        <f>ROUND(I541*H541,2)</f>
        <v>0</v>
      </c>
      <c r="BL541" s="18" t="s">
        <v>256</v>
      </c>
      <c r="BM541" s="212" t="s">
        <v>478</v>
      </c>
    </row>
    <row r="542" s="2" customFormat="1">
      <c r="A542" s="39"/>
      <c r="B542" s="40"/>
      <c r="C542" s="41"/>
      <c r="D542" s="214" t="s">
        <v>142</v>
      </c>
      <c r="E542" s="41"/>
      <c r="F542" s="215" t="s">
        <v>479</v>
      </c>
      <c r="G542" s="41"/>
      <c r="H542" s="41"/>
      <c r="I542" s="216"/>
      <c r="J542" s="41"/>
      <c r="K542" s="41"/>
      <c r="L542" s="45"/>
      <c r="M542" s="217"/>
      <c r="N542" s="218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142</v>
      </c>
      <c r="AU542" s="18" t="s">
        <v>81</v>
      </c>
    </row>
    <row r="543" s="13" customFormat="1">
      <c r="A543" s="13"/>
      <c r="B543" s="219"/>
      <c r="C543" s="220"/>
      <c r="D543" s="221" t="s">
        <v>144</v>
      </c>
      <c r="E543" s="222" t="s">
        <v>19</v>
      </c>
      <c r="F543" s="223" t="s">
        <v>480</v>
      </c>
      <c r="G543" s="220"/>
      <c r="H543" s="224">
        <v>0.152</v>
      </c>
      <c r="I543" s="225"/>
      <c r="J543" s="220"/>
      <c r="K543" s="220"/>
      <c r="L543" s="226"/>
      <c r="M543" s="227"/>
      <c r="N543" s="228"/>
      <c r="O543" s="228"/>
      <c r="P543" s="228"/>
      <c r="Q543" s="228"/>
      <c r="R543" s="228"/>
      <c r="S543" s="228"/>
      <c r="T543" s="22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0" t="s">
        <v>144</v>
      </c>
      <c r="AU543" s="230" t="s">
        <v>81</v>
      </c>
      <c r="AV543" s="13" t="s">
        <v>81</v>
      </c>
      <c r="AW543" s="13" t="s">
        <v>33</v>
      </c>
      <c r="AX543" s="13" t="s">
        <v>72</v>
      </c>
      <c r="AY543" s="230" t="s">
        <v>133</v>
      </c>
    </row>
    <row r="544" s="14" customFormat="1">
      <c r="A544" s="14"/>
      <c r="B544" s="231"/>
      <c r="C544" s="232"/>
      <c r="D544" s="221" t="s">
        <v>144</v>
      </c>
      <c r="E544" s="233" t="s">
        <v>19</v>
      </c>
      <c r="F544" s="234" t="s">
        <v>146</v>
      </c>
      <c r="G544" s="232"/>
      <c r="H544" s="235">
        <v>0.152</v>
      </c>
      <c r="I544" s="236"/>
      <c r="J544" s="232"/>
      <c r="K544" s="232"/>
      <c r="L544" s="237"/>
      <c r="M544" s="238"/>
      <c r="N544" s="239"/>
      <c r="O544" s="239"/>
      <c r="P544" s="239"/>
      <c r="Q544" s="239"/>
      <c r="R544" s="239"/>
      <c r="S544" s="239"/>
      <c r="T544" s="24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1" t="s">
        <v>144</v>
      </c>
      <c r="AU544" s="241" t="s">
        <v>81</v>
      </c>
      <c r="AV544" s="14" t="s">
        <v>140</v>
      </c>
      <c r="AW544" s="14" t="s">
        <v>33</v>
      </c>
      <c r="AX544" s="14" t="s">
        <v>79</v>
      </c>
      <c r="AY544" s="241" t="s">
        <v>133</v>
      </c>
    </row>
    <row r="545" s="12" customFormat="1" ht="22.8" customHeight="1">
      <c r="A545" s="12"/>
      <c r="B545" s="185"/>
      <c r="C545" s="186"/>
      <c r="D545" s="187" t="s">
        <v>71</v>
      </c>
      <c r="E545" s="199" t="s">
        <v>481</v>
      </c>
      <c r="F545" s="199" t="s">
        <v>482</v>
      </c>
      <c r="G545" s="186"/>
      <c r="H545" s="186"/>
      <c r="I545" s="189"/>
      <c r="J545" s="200">
        <f>BK545</f>
        <v>0</v>
      </c>
      <c r="K545" s="186"/>
      <c r="L545" s="191"/>
      <c r="M545" s="192"/>
      <c r="N545" s="193"/>
      <c r="O545" s="193"/>
      <c r="P545" s="194">
        <f>SUM(P546:P550)</f>
        <v>0</v>
      </c>
      <c r="Q545" s="193"/>
      <c r="R545" s="194">
        <f>SUM(R546:R550)</f>
        <v>0.00122</v>
      </c>
      <c r="S545" s="193"/>
      <c r="T545" s="195">
        <f>SUM(T546:T550)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196" t="s">
        <v>81</v>
      </c>
      <c r="AT545" s="197" t="s">
        <v>71</v>
      </c>
      <c r="AU545" s="197" t="s">
        <v>79</v>
      </c>
      <c r="AY545" s="196" t="s">
        <v>133</v>
      </c>
      <c r="BK545" s="198">
        <f>SUM(BK546:BK550)</f>
        <v>0</v>
      </c>
    </row>
    <row r="546" s="2" customFormat="1" ht="24.15" customHeight="1">
      <c r="A546" s="39"/>
      <c r="B546" s="40"/>
      <c r="C546" s="201" t="s">
        <v>483</v>
      </c>
      <c r="D546" s="201" t="s">
        <v>135</v>
      </c>
      <c r="E546" s="202" t="s">
        <v>484</v>
      </c>
      <c r="F546" s="203" t="s">
        <v>485</v>
      </c>
      <c r="G546" s="204" t="s">
        <v>138</v>
      </c>
      <c r="H546" s="205">
        <v>2</v>
      </c>
      <c r="I546" s="206"/>
      <c r="J546" s="207">
        <f>ROUND(I546*H546,2)</f>
        <v>0</v>
      </c>
      <c r="K546" s="203" t="s">
        <v>139</v>
      </c>
      <c r="L546" s="45"/>
      <c r="M546" s="208" t="s">
        <v>19</v>
      </c>
      <c r="N546" s="209" t="s">
        <v>43</v>
      </c>
      <c r="O546" s="85"/>
      <c r="P546" s="210">
        <f>O546*H546</f>
        <v>0</v>
      </c>
      <c r="Q546" s="210">
        <v>0.00060999999999999997</v>
      </c>
      <c r="R546" s="210">
        <f>Q546*H546</f>
        <v>0.00122</v>
      </c>
      <c r="S546" s="210">
        <v>0</v>
      </c>
      <c r="T546" s="211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12" t="s">
        <v>256</v>
      </c>
      <c r="AT546" s="212" t="s">
        <v>135</v>
      </c>
      <c r="AU546" s="212" t="s">
        <v>81</v>
      </c>
      <c r="AY546" s="18" t="s">
        <v>133</v>
      </c>
      <c r="BE546" s="213">
        <f>IF(N546="základní",J546,0)</f>
        <v>0</v>
      </c>
      <c r="BF546" s="213">
        <f>IF(N546="snížená",J546,0)</f>
        <v>0</v>
      </c>
      <c r="BG546" s="213">
        <f>IF(N546="zákl. přenesená",J546,0)</f>
        <v>0</v>
      </c>
      <c r="BH546" s="213">
        <f>IF(N546="sníž. přenesená",J546,0)</f>
        <v>0</v>
      </c>
      <c r="BI546" s="213">
        <f>IF(N546="nulová",J546,0)</f>
        <v>0</v>
      </c>
      <c r="BJ546" s="18" t="s">
        <v>79</v>
      </c>
      <c r="BK546" s="213">
        <f>ROUND(I546*H546,2)</f>
        <v>0</v>
      </c>
      <c r="BL546" s="18" t="s">
        <v>256</v>
      </c>
      <c r="BM546" s="212" t="s">
        <v>486</v>
      </c>
    </row>
    <row r="547" s="2" customFormat="1">
      <c r="A547" s="39"/>
      <c r="B547" s="40"/>
      <c r="C547" s="41"/>
      <c r="D547" s="214" t="s">
        <v>142</v>
      </c>
      <c r="E547" s="41"/>
      <c r="F547" s="215" t="s">
        <v>487</v>
      </c>
      <c r="G547" s="41"/>
      <c r="H547" s="41"/>
      <c r="I547" s="216"/>
      <c r="J547" s="41"/>
      <c r="K547" s="41"/>
      <c r="L547" s="45"/>
      <c r="M547" s="217"/>
      <c r="N547" s="218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142</v>
      </c>
      <c r="AU547" s="18" t="s">
        <v>81</v>
      </c>
    </row>
    <row r="548" s="15" customFormat="1">
      <c r="A548" s="15"/>
      <c r="B548" s="242"/>
      <c r="C548" s="243"/>
      <c r="D548" s="221" t="s">
        <v>144</v>
      </c>
      <c r="E548" s="244" t="s">
        <v>19</v>
      </c>
      <c r="F548" s="245" t="s">
        <v>488</v>
      </c>
      <c r="G548" s="243"/>
      <c r="H548" s="244" t="s">
        <v>19</v>
      </c>
      <c r="I548" s="246"/>
      <c r="J548" s="243"/>
      <c r="K548" s="243"/>
      <c r="L548" s="247"/>
      <c r="M548" s="248"/>
      <c r="N548" s="249"/>
      <c r="O548" s="249"/>
      <c r="P548" s="249"/>
      <c r="Q548" s="249"/>
      <c r="R548" s="249"/>
      <c r="S548" s="249"/>
      <c r="T548" s="250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1" t="s">
        <v>144</v>
      </c>
      <c r="AU548" s="251" t="s">
        <v>81</v>
      </c>
      <c r="AV548" s="15" t="s">
        <v>79</v>
      </c>
      <c r="AW548" s="15" t="s">
        <v>33</v>
      </c>
      <c r="AX548" s="15" t="s">
        <v>72</v>
      </c>
      <c r="AY548" s="251" t="s">
        <v>133</v>
      </c>
    </row>
    <row r="549" s="13" customFormat="1">
      <c r="A549" s="13"/>
      <c r="B549" s="219"/>
      <c r="C549" s="220"/>
      <c r="D549" s="221" t="s">
        <v>144</v>
      </c>
      <c r="E549" s="222" t="s">
        <v>19</v>
      </c>
      <c r="F549" s="223" t="s">
        <v>489</v>
      </c>
      <c r="G549" s="220"/>
      <c r="H549" s="224">
        <v>2</v>
      </c>
      <c r="I549" s="225"/>
      <c r="J549" s="220"/>
      <c r="K549" s="220"/>
      <c r="L549" s="226"/>
      <c r="M549" s="227"/>
      <c r="N549" s="228"/>
      <c r="O549" s="228"/>
      <c r="P549" s="228"/>
      <c r="Q549" s="228"/>
      <c r="R549" s="228"/>
      <c r="S549" s="228"/>
      <c r="T549" s="22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0" t="s">
        <v>144</v>
      </c>
      <c r="AU549" s="230" t="s">
        <v>81</v>
      </c>
      <c r="AV549" s="13" t="s">
        <v>81</v>
      </c>
      <c r="AW549" s="13" t="s">
        <v>33</v>
      </c>
      <c r="AX549" s="13" t="s">
        <v>72</v>
      </c>
      <c r="AY549" s="230" t="s">
        <v>133</v>
      </c>
    </row>
    <row r="550" s="14" customFormat="1">
      <c r="A550" s="14"/>
      <c r="B550" s="231"/>
      <c r="C550" s="232"/>
      <c r="D550" s="221" t="s">
        <v>144</v>
      </c>
      <c r="E550" s="233" t="s">
        <v>19</v>
      </c>
      <c r="F550" s="234" t="s">
        <v>146</v>
      </c>
      <c r="G550" s="232"/>
      <c r="H550" s="235">
        <v>2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1" t="s">
        <v>144</v>
      </c>
      <c r="AU550" s="241" t="s">
        <v>81</v>
      </c>
      <c r="AV550" s="14" t="s">
        <v>140</v>
      </c>
      <c r="AW550" s="14" t="s">
        <v>33</v>
      </c>
      <c r="AX550" s="14" t="s">
        <v>79</v>
      </c>
      <c r="AY550" s="241" t="s">
        <v>133</v>
      </c>
    </row>
    <row r="551" s="12" customFormat="1" ht="22.8" customHeight="1">
      <c r="A551" s="12"/>
      <c r="B551" s="185"/>
      <c r="C551" s="186"/>
      <c r="D551" s="187" t="s">
        <v>71</v>
      </c>
      <c r="E551" s="199" t="s">
        <v>490</v>
      </c>
      <c r="F551" s="199" t="s">
        <v>491</v>
      </c>
      <c r="G551" s="186"/>
      <c r="H551" s="186"/>
      <c r="I551" s="189"/>
      <c r="J551" s="200">
        <f>BK551</f>
        <v>0</v>
      </c>
      <c r="K551" s="186"/>
      <c r="L551" s="191"/>
      <c r="M551" s="192"/>
      <c r="N551" s="193"/>
      <c r="O551" s="193"/>
      <c r="P551" s="194">
        <f>SUM(P552:P555)</f>
        <v>0</v>
      </c>
      <c r="Q551" s="193"/>
      <c r="R551" s="194">
        <f>SUM(R552:R555)</f>
        <v>0.0010399999999999999</v>
      </c>
      <c r="S551" s="193"/>
      <c r="T551" s="195">
        <f>SUM(T552:T555)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196" t="s">
        <v>81</v>
      </c>
      <c r="AT551" s="197" t="s">
        <v>71</v>
      </c>
      <c r="AU551" s="197" t="s">
        <v>79</v>
      </c>
      <c r="AY551" s="196" t="s">
        <v>133</v>
      </c>
      <c r="BK551" s="198">
        <f>SUM(BK552:BK555)</f>
        <v>0</v>
      </c>
    </row>
    <row r="552" s="2" customFormat="1" ht="24.15" customHeight="1">
      <c r="A552" s="39"/>
      <c r="B552" s="40"/>
      <c r="C552" s="201" t="s">
        <v>492</v>
      </c>
      <c r="D552" s="201" t="s">
        <v>135</v>
      </c>
      <c r="E552" s="202" t="s">
        <v>493</v>
      </c>
      <c r="F552" s="203" t="s">
        <v>494</v>
      </c>
      <c r="G552" s="204" t="s">
        <v>138</v>
      </c>
      <c r="H552" s="205">
        <v>2</v>
      </c>
      <c r="I552" s="206"/>
      <c r="J552" s="207">
        <f>ROUND(I552*H552,2)</f>
        <v>0</v>
      </c>
      <c r="K552" s="203" t="s">
        <v>139</v>
      </c>
      <c r="L552" s="45"/>
      <c r="M552" s="208" t="s">
        <v>19</v>
      </c>
      <c r="N552" s="209" t="s">
        <v>43</v>
      </c>
      <c r="O552" s="85"/>
      <c r="P552" s="210">
        <f>O552*H552</f>
        <v>0</v>
      </c>
      <c r="Q552" s="210">
        <v>0.00051999999999999995</v>
      </c>
      <c r="R552" s="210">
        <f>Q552*H552</f>
        <v>0.0010399999999999999</v>
      </c>
      <c r="S552" s="210">
        <v>0</v>
      </c>
      <c r="T552" s="211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12" t="s">
        <v>256</v>
      </c>
      <c r="AT552" s="212" t="s">
        <v>135</v>
      </c>
      <c r="AU552" s="212" t="s">
        <v>81</v>
      </c>
      <c r="AY552" s="18" t="s">
        <v>133</v>
      </c>
      <c r="BE552" s="213">
        <f>IF(N552="základní",J552,0)</f>
        <v>0</v>
      </c>
      <c r="BF552" s="213">
        <f>IF(N552="snížená",J552,0)</f>
        <v>0</v>
      </c>
      <c r="BG552" s="213">
        <f>IF(N552="zákl. přenesená",J552,0)</f>
        <v>0</v>
      </c>
      <c r="BH552" s="213">
        <f>IF(N552="sníž. přenesená",J552,0)</f>
        <v>0</v>
      </c>
      <c r="BI552" s="213">
        <f>IF(N552="nulová",J552,0)</f>
        <v>0</v>
      </c>
      <c r="BJ552" s="18" t="s">
        <v>79</v>
      </c>
      <c r="BK552" s="213">
        <f>ROUND(I552*H552,2)</f>
        <v>0</v>
      </c>
      <c r="BL552" s="18" t="s">
        <v>256</v>
      </c>
      <c r="BM552" s="212" t="s">
        <v>495</v>
      </c>
    </row>
    <row r="553" s="2" customFormat="1">
      <c r="A553" s="39"/>
      <c r="B553" s="40"/>
      <c r="C553" s="41"/>
      <c r="D553" s="214" t="s">
        <v>142</v>
      </c>
      <c r="E553" s="41"/>
      <c r="F553" s="215" t="s">
        <v>496</v>
      </c>
      <c r="G553" s="41"/>
      <c r="H553" s="41"/>
      <c r="I553" s="216"/>
      <c r="J553" s="41"/>
      <c r="K553" s="41"/>
      <c r="L553" s="45"/>
      <c r="M553" s="217"/>
      <c r="N553" s="218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142</v>
      </c>
      <c r="AU553" s="18" t="s">
        <v>81</v>
      </c>
    </row>
    <row r="554" s="13" customFormat="1">
      <c r="A554" s="13"/>
      <c r="B554" s="219"/>
      <c r="C554" s="220"/>
      <c r="D554" s="221" t="s">
        <v>144</v>
      </c>
      <c r="E554" s="222" t="s">
        <v>19</v>
      </c>
      <c r="F554" s="223" t="s">
        <v>81</v>
      </c>
      <c r="G554" s="220"/>
      <c r="H554" s="224">
        <v>2</v>
      </c>
      <c r="I554" s="225"/>
      <c r="J554" s="220"/>
      <c r="K554" s="220"/>
      <c r="L554" s="226"/>
      <c r="M554" s="227"/>
      <c r="N554" s="228"/>
      <c r="O554" s="228"/>
      <c r="P554" s="228"/>
      <c r="Q554" s="228"/>
      <c r="R554" s="228"/>
      <c r="S554" s="228"/>
      <c r="T554" s="22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0" t="s">
        <v>144</v>
      </c>
      <c r="AU554" s="230" t="s">
        <v>81</v>
      </c>
      <c r="AV554" s="13" t="s">
        <v>81</v>
      </c>
      <c r="AW554" s="13" t="s">
        <v>33</v>
      </c>
      <c r="AX554" s="13" t="s">
        <v>72</v>
      </c>
      <c r="AY554" s="230" t="s">
        <v>133</v>
      </c>
    </row>
    <row r="555" s="14" customFormat="1">
      <c r="A555" s="14"/>
      <c r="B555" s="231"/>
      <c r="C555" s="232"/>
      <c r="D555" s="221" t="s">
        <v>144</v>
      </c>
      <c r="E555" s="233" t="s">
        <v>19</v>
      </c>
      <c r="F555" s="234" t="s">
        <v>146</v>
      </c>
      <c r="G555" s="232"/>
      <c r="H555" s="235">
        <v>2</v>
      </c>
      <c r="I555" s="236"/>
      <c r="J555" s="232"/>
      <c r="K555" s="232"/>
      <c r="L555" s="237"/>
      <c r="M555" s="238"/>
      <c r="N555" s="239"/>
      <c r="O555" s="239"/>
      <c r="P555" s="239"/>
      <c r="Q555" s="239"/>
      <c r="R555" s="239"/>
      <c r="S555" s="239"/>
      <c r="T555" s="24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1" t="s">
        <v>144</v>
      </c>
      <c r="AU555" s="241" t="s">
        <v>81</v>
      </c>
      <c r="AV555" s="14" t="s">
        <v>140</v>
      </c>
      <c r="AW555" s="14" t="s">
        <v>33</v>
      </c>
      <c r="AX555" s="14" t="s">
        <v>79</v>
      </c>
      <c r="AY555" s="241" t="s">
        <v>133</v>
      </c>
    </row>
    <row r="556" s="12" customFormat="1" ht="22.8" customHeight="1">
      <c r="A556" s="12"/>
      <c r="B556" s="185"/>
      <c r="C556" s="186"/>
      <c r="D556" s="187" t="s">
        <v>71</v>
      </c>
      <c r="E556" s="199" t="s">
        <v>497</v>
      </c>
      <c r="F556" s="199" t="s">
        <v>498</v>
      </c>
      <c r="G556" s="186"/>
      <c r="H556" s="186"/>
      <c r="I556" s="189"/>
      <c r="J556" s="200">
        <f>BK556</f>
        <v>0</v>
      </c>
      <c r="K556" s="186"/>
      <c r="L556" s="191"/>
      <c r="M556" s="192"/>
      <c r="N556" s="193"/>
      <c r="O556" s="193"/>
      <c r="P556" s="194">
        <f>SUM(P557:P602)</f>
        <v>0</v>
      </c>
      <c r="Q556" s="193"/>
      <c r="R556" s="194">
        <f>SUM(R557:R602)</f>
        <v>0.065019999999999994</v>
      </c>
      <c r="S556" s="193"/>
      <c r="T556" s="195">
        <f>SUM(T557:T602)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196" t="s">
        <v>81</v>
      </c>
      <c r="AT556" s="197" t="s">
        <v>71</v>
      </c>
      <c r="AU556" s="197" t="s">
        <v>79</v>
      </c>
      <c r="AY556" s="196" t="s">
        <v>133</v>
      </c>
      <c r="BK556" s="198">
        <f>SUM(BK557:BK602)</f>
        <v>0</v>
      </c>
    </row>
    <row r="557" s="2" customFormat="1" ht="24.15" customHeight="1">
      <c r="A557" s="39"/>
      <c r="B557" s="40"/>
      <c r="C557" s="201" t="s">
        <v>499</v>
      </c>
      <c r="D557" s="201" t="s">
        <v>135</v>
      </c>
      <c r="E557" s="202" t="s">
        <v>500</v>
      </c>
      <c r="F557" s="203" t="s">
        <v>501</v>
      </c>
      <c r="G557" s="204" t="s">
        <v>308</v>
      </c>
      <c r="H557" s="205">
        <v>150</v>
      </c>
      <c r="I557" s="206"/>
      <c r="J557" s="207">
        <f>ROUND(I557*H557,2)</f>
        <v>0</v>
      </c>
      <c r="K557" s="203" t="s">
        <v>139</v>
      </c>
      <c r="L557" s="45"/>
      <c r="M557" s="208" t="s">
        <v>19</v>
      </c>
      <c r="N557" s="209" t="s">
        <v>43</v>
      </c>
      <c r="O557" s="85"/>
      <c r="P557" s="210">
        <f>O557*H557</f>
        <v>0</v>
      </c>
      <c r="Q557" s="210">
        <v>0</v>
      </c>
      <c r="R557" s="210">
        <f>Q557*H557</f>
        <v>0</v>
      </c>
      <c r="S557" s="210">
        <v>0</v>
      </c>
      <c r="T557" s="211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2" t="s">
        <v>256</v>
      </c>
      <c r="AT557" s="212" t="s">
        <v>135</v>
      </c>
      <c r="AU557" s="212" t="s">
        <v>81</v>
      </c>
      <c r="AY557" s="18" t="s">
        <v>133</v>
      </c>
      <c r="BE557" s="213">
        <f>IF(N557="základní",J557,0)</f>
        <v>0</v>
      </c>
      <c r="BF557" s="213">
        <f>IF(N557="snížená",J557,0)</f>
        <v>0</v>
      </c>
      <c r="BG557" s="213">
        <f>IF(N557="zákl. přenesená",J557,0)</f>
        <v>0</v>
      </c>
      <c r="BH557" s="213">
        <f>IF(N557="sníž. přenesená",J557,0)</f>
        <v>0</v>
      </c>
      <c r="BI557" s="213">
        <f>IF(N557="nulová",J557,0)</f>
        <v>0</v>
      </c>
      <c r="BJ557" s="18" t="s">
        <v>79</v>
      </c>
      <c r="BK557" s="213">
        <f>ROUND(I557*H557,2)</f>
        <v>0</v>
      </c>
      <c r="BL557" s="18" t="s">
        <v>256</v>
      </c>
      <c r="BM557" s="212" t="s">
        <v>502</v>
      </c>
    </row>
    <row r="558" s="2" customFormat="1">
      <c r="A558" s="39"/>
      <c r="B558" s="40"/>
      <c r="C558" s="41"/>
      <c r="D558" s="214" t="s">
        <v>142</v>
      </c>
      <c r="E558" s="41"/>
      <c r="F558" s="215" t="s">
        <v>503</v>
      </c>
      <c r="G558" s="41"/>
      <c r="H558" s="41"/>
      <c r="I558" s="216"/>
      <c r="J558" s="41"/>
      <c r="K558" s="41"/>
      <c r="L558" s="45"/>
      <c r="M558" s="217"/>
      <c r="N558" s="218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142</v>
      </c>
      <c r="AU558" s="18" t="s">
        <v>81</v>
      </c>
    </row>
    <row r="559" s="15" customFormat="1">
      <c r="A559" s="15"/>
      <c r="B559" s="242"/>
      <c r="C559" s="243"/>
      <c r="D559" s="221" t="s">
        <v>144</v>
      </c>
      <c r="E559" s="244" t="s">
        <v>19</v>
      </c>
      <c r="F559" s="245" t="s">
        <v>425</v>
      </c>
      <c r="G559" s="243"/>
      <c r="H559" s="244" t="s">
        <v>19</v>
      </c>
      <c r="I559" s="246"/>
      <c r="J559" s="243"/>
      <c r="K559" s="243"/>
      <c r="L559" s="247"/>
      <c r="M559" s="248"/>
      <c r="N559" s="249"/>
      <c r="O559" s="249"/>
      <c r="P559" s="249"/>
      <c r="Q559" s="249"/>
      <c r="R559" s="249"/>
      <c r="S559" s="249"/>
      <c r="T559" s="250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51" t="s">
        <v>144</v>
      </c>
      <c r="AU559" s="251" t="s">
        <v>81</v>
      </c>
      <c r="AV559" s="15" t="s">
        <v>79</v>
      </c>
      <c r="AW559" s="15" t="s">
        <v>33</v>
      </c>
      <c r="AX559" s="15" t="s">
        <v>72</v>
      </c>
      <c r="AY559" s="251" t="s">
        <v>133</v>
      </c>
    </row>
    <row r="560" s="13" customFormat="1">
      <c r="A560" s="13"/>
      <c r="B560" s="219"/>
      <c r="C560" s="220"/>
      <c r="D560" s="221" t="s">
        <v>144</v>
      </c>
      <c r="E560" s="222" t="s">
        <v>19</v>
      </c>
      <c r="F560" s="223" t="s">
        <v>504</v>
      </c>
      <c r="G560" s="220"/>
      <c r="H560" s="224">
        <v>150</v>
      </c>
      <c r="I560" s="225"/>
      <c r="J560" s="220"/>
      <c r="K560" s="220"/>
      <c r="L560" s="226"/>
      <c r="M560" s="227"/>
      <c r="N560" s="228"/>
      <c r="O560" s="228"/>
      <c r="P560" s="228"/>
      <c r="Q560" s="228"/>
      <c r="R560" s="228"/>
      <c r="S560" s="228"/>
      <c r="T560" s="229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0" t="s">
        <v>144</v>
      </c>
      <c r="AU560" s="230" t="s">
        <v>81</v>
      </c>
      <c r="AV560" s="13" t="s">
        <v>81</v>
      </c>
      <c r="AW560" s="13" t="s">
        <v>33</v>
      </c>
      <c r="AX560" s="13" t="s">
        <v>72</v>
      </c>
      <c r="AY560" s="230" t="s">
        <v>133</v>
      </c>
    </row>
    <row r="561" s="14" customFormat="1">
      <c r="A561" s="14"/>
      <c r="B561" s="231"/>
      <c r="C561" s="232"/>
      <c r="D561" s="221" t="s">
        <v>144</v>
      </c>
      <c r="E561" s="233" t="s">
        <v>19</v>
      </c>
      <c r="F561" s="234" t="s">
        <v>146</v>
      </c>
      <c r="G561" s="232"/>
      <c r="H561" s="235">
        <v>150</v>
      </c>
      <c r="I561" s="236"/>
      <c r="J561" s="232"/>
      <c r="K561" s="232"/>
      <c r="L561" s="237"/>
      <c r="M561" s="238"/>
      <c r="N561" s="239"/>
      <c r="O561" s="239"/>
      <c r="P561" s="239"/>
      <c r="Q561" s="239"/>
      <c r="R561" s="239"/>
      <c r="S561" s="239"/>
      <c r="T561" s="24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1" t="s">
        <v>144</v>
      </c>
      <c r="AU561" s="241" t="s">
        <v>81</v>
      </c>
      <c r="AV561" s="14" t="s">
        <v>140</v>
      </c>
      <c r="AW561" s="14" t="s">
        <v>33</v>
      </c>
      <c r="AX561" s="14" t="s">
        <v>79</v>
      </c>
      <c r="AY561" s="241" t="s">
        <v>133</v>
      </c>
    </row>
    <row r="562" s="2" customFormat="1" ht="16.5" customHeight="1">
      <c r="A562" s="39"/>
      <c r="B562" s="40"/>
      <c r="C562" s="252" t="s">
        <v>505</v>
      </c>
      <c r="D562" s="252" t="s">
        <v>179</v>
      </c>
      <c r="E562" s="253" t="s">
        <v>506</v>
      </c>
      <c r="F562" s="254" t="s">
        <v>507</v>
      </c>
      <c r="G562" s="255" t="s">
        <v>308</v>
      </c>
      <c r="H562" s="256">
        <v>157.5</v>
      </c>
      <c r="I562" s="257"/>
      <c r="J562" s="258">
        <f>ROUND(I562*H562,2)</f>
        <v>0</v>
      </c>
      <c r="K562" s="254" t="s">
        <v>139</v>
      </c>
      <c r="L562" s="259"/>
      <c r="M562" s="260" t="s">
        <v>19</v>
      </c>
      <c r="N562" s="261" t="s">
        <v>43</v>
      </c>
      <c r="O562" s="85"/>
      <c r="P562" s="210">
        <f>O562*H562</f>
        <v>0</v>
      </c>
      <c r="Q562" s="210">
        <v>0.00010000000000000001</v>
      </c>
      <c r="R562" s="210">
        <f>Q562*H562</f>
        <v>0.01575</v>
      </c>
      <c r="S562" s="210">
        <v>0</v>
      </c>
      <c r="T562" s="211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2" t="s">
        <v>290</v>
      </c>
      <c r="AT562" s="212" t="s">
        <v>179</v>
      </c>
      <c r="AU562" s="212" t="s">
        <v>81</v>
      </c>
      <c r="AY562" s="18" t="s">
        <v>133</v>
      </c>
      <c r="BE562" s="213">
        <f>IF(N562="základní",J562,0)</f>
        <v>0</v>
      </c>
      <c r="BF562" s="213">
        <f>IF(N562="snížená",J562,0)</f>
        <v>0</v>
      </c>
      <c r="BG562" s="213">
        <f>IF(N562="zákl. přenesená",J562,0)</f>
        <v>0</v>
      </c>
      <c r="BH562" s="213">
        <f>IF(N562="sníž. přenesená",J562,0)</f>
        <v>0</v>
      </c>
      <c r="BI562" s="213">
        <f>IF(N562="nulová",J562,0)</f>
        <v>0</v>
      </c>
      <c r="BJ562" s="18" t="s">
        <v>79</v>
      </c>
      <c r="BK562" s="213">
        <f>ROUND(I562*H562,2)</f>
        <v>0</v>
      </c>
      <c r="BL562" s="18" t="s">
        <v>256</v>
      </c>
      <c r="BM562" s="212" t="s">
        <v>508</v>
      </c>
    </row>
    <row r="563" s="2" customFormat="1">
      <c r="A563" s="39"/>
      <c r="B563" s="40"/>
      <c r="C563" s="41"/>
      <c r="D563" s="214" t="s">
        <v>142</v>
      </c>
      <c r="E563" s="41"/>
      <c r="F563" s="215" t="s">
        <v>509</v>
      </c>
      <c r="G563" s="41"/>
      <c r="H563" s="41"/>
      <c r="I563" s="216"/>
      <c r="J563" s="41"/>
      <c r="K563" s="41"/>
      <c r="L563" s="45"/>
      <c r="M563" s="217"/>
      <c r="N563" s="218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142</v>
      </c>
      <c r="AU563" s="18" t="s">
        <v>81</v>
      </c>
    </row>
    <row r="564" s="15" customFormat="1">
      <c r="A564" s="15"/>
      <c r="B564" s="242"/>
      <c r="C564" s="243"/>
      <c r="D564" s="221" t="s">
        <v>144</v>
      </c>
      <c r="E564" s="244" t="s">
        <v>19</v>
      </c>
      <c r="F564" s="245" t="s">
        <v>425</v>
      </c>
      <c r="G564" s="243"/>
      <c r="H564" s="244" t="s">
        <v>19</v>
      </c>
      <c r="I564" s="246"/>
      <c r="J564" s="243"/>
      <c r="K564" s="243"/>
      <c r="L564" s="247"/>
      <c r="M564" s="248"/>
      <c r="N564" s="249"/>
      <c r="O564" s="249"/>
      <c r="P564" s="249"/>
      <c r="Q564" s="249"/>
      <c r="R564" s="249"/>
      <c r="S564" s="249"/>
      <c r="T564" s="250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51" t="s">
        <v>144</v>
      </c>
      <c r="AU564" s="251" t="s">
        <v>81</v>
      </c>
      <c r="AV564" s="15" t="s">
        <v>79</v>
      </c>
      <c r="AW564" s="15" t="s">
        <v>33</v>
      </c>
      <c r="AX564" s="15" t="s">
        <v>72</v>
      </c>
      <c r="AY564" s="251" t="s">
        <v>133</v>
      </c>
    </row>
    <row r="565" s="13" customFormat="1">
      <c r="A565" s="13"/>
      <c r="B565" s="219"/>
      <c r="C565" s="220"/>
      <c r="D565" s="221" t="s">
        <v>144</v>
      </c>
      <c r="E565" s="222" t="s">
        <v>19</v>
      </c>
      <c r="F565" s="223" t="s">
        <v>504</v>
      </c>
      <c r="G565" s="220"/>
      <c r="H565" s="224">
        <v>150</v>
      </c>
      <c r="I565" s="225"/>
      <c r="J565" s="220"/>
      <c r="K565" s="220"/>
      <c r="L565" s="226"/>
      <c r="M565" s="227"/>
      <c r="N565" s="228"/>
      <c r="O565" s="228"/>
      <c r="P565" s="228"/>
      <c r="Q565" s="228"/>
      <c r="R565" s="228"/>
      <c r="S565" s="228"/>
      <c r="T565" s="22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0" t="s">
        <v>144</v>
      </c>
      <c r="AU565" s="230" t="s">
        <v>81</v>
      </c>
      <c r="AV565" s="13" t="s">
        <v>81</v>
      </c>
      <c r="AW565" s="13" t="s">
        <v>33</v>
      </c>
      <c r="AX565" s="13" t="s">
        <v>72</v>
      </c>
      <c r="AY565" s="230" t="s">
        <v>133</v>
      </c>
    </row>
    <row r="566" s="14" customFormat="1">
      <c r="A566" s="14"/>
      <c r="B566" s="231"/>
      <c r="C566" s="232"/>
      <c r="D566" s="221" t="s">
        <v>144</v>
      </c>
      <c r="E566" s="233" t="s">
        <v>19</v>
      </c>
      <c r="F566" s="234" t="s">
        <v>146</v>
      </c>
      <c r="G566" s="232"/>
      <c r="H566" s="235">
        <v>150</v>
      </c>
      <c r="I566" s="236"/>
      <c r="J566" s="232"/>
      <c r="K566" s="232"/>
      <c r="L566" s="237"/>
      <c r="M566" s="238"/>
      <c r="N566" s="239"/>
      <c r="O566" s="239"/>
      <c r="P566" s="239"/>
      <c r="Q566" s="239"/>
      <c r="R566" s="239"/>
      <c r="S566" s="239"/>
      <c r="T566" s="24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1" t="s">
        <v>144</v>
      </c>
      <c r="AU566" s="241" t="s">
        <v>81</v>
      </c>
      <c r="AV566" s="14" t="s">
        <v>140</v>
      </c>
      <c r="AW566" s="14" t="s">
        <v>33</v>
      </c>
      <c r="AX566" s="14" t="s">
        <v>79</v>
      </c>
      <c r="AY566" s="241" t="s">
        <v>133</v>
      </c>
    </row>
    <row r="567" s="13" customFormat="1">
      <c r="A567" s="13"/>
      <c r="B567" s="219"/>
      <c r="C567" s="220"/>
      <c r="D567" s="221" t="s">
        <v>144</v>
      </c>
      <c r="E567" s="220"/>
      <c r="F567" s="223" t="s">
        <v>510</v>
      </c>
      <c r="G567" s="220"/>
      <c r="H567" s="224">
        <v>157.5</v>
      </c>
      <c r="I567" s="225"/>
      <c r="J567" s="220"/>
      <c r="K567" s="220"/>
      <c r="L567" s="226"/>
      <c r="M567" s="227"/>
      <c r="N567" s="228"/>
      <c r="O567" s="228"/>
      <c r="P567" s="228"/>
      <c r="Q567" s="228"/>
      <c r="R567" s="228"/>
      <c r="S567" s="228"/>
      <c r="T567" s="22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0" t="s">
        <v>144</v>
      </c>
      <c r="AU567" s="230" t="s">
        <v>81</v>
      </c>
      <c r="AV567" s="13" t="s">
        <v>81</v>
      </c>
      <c r="AW567" s="13" t="s">
        <v>4</v>
      </c>
      <c r="AX567" s="13" t="s">
        <v>79</v>
      </c>
      <c r="AY567" s="230" t="s">
        <v>133</v>
      </c>
    </row>
    <row r="568" s="2" customFormat="1" ht="16.5" customHeight="1">
      <c r="A568" s="39"/>
      <c r="B568" s="40"/>
      <c r="C568" s="252" t="s">
        <v>511</v>
      </c>
      <c r="D568" s="252" t="s">
        <v>179</v>
      </c>
      <c r="E568" s="253" t="s">
        <v>512</v>
      </c>
      <c r="F568" s="254" t="s">
        <v>513</v>
      </c>
      <c r="G568" s="255" t="s">
        <v>308</v>
      </c>
      <c r="H568" s="256">
        <v>21</v>
      </c>
      <c r="I568" s="257"/>
      <c r="J568" s="258">
        <f>ROUND(I568*H568,2)</f>
        <v>0</v>
      </c>
      <c r="K568" s="254" t="s">
        <v>139</v>
      </c>
      <c r="L568" s="259"/>
      <c r="M568" s="260" t="s">
        <v>19</v>
      </c>
      <c r="N568" s="261" t="s">
        <v>43</v>
      </c>
      <c r="O568" s="85"/>
      <c r="P568" s="210">
        <f>O568*H568</f>
        <v>0</v>
      </c>
      <c r="Q568" s="210">
        <v>1.0000000000000001E-05</v>
      </c>
      <c r="R568" s="210">
        <f>Q568*H568</f>
        <v>0.00021000000000000001</v>
      </c>
      <c r="S568" s="210">
        <v>0</v>
      </c>
      <c r="T568" s="211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2" t="s">
        <v>290</v>
      </c>
      <c r="AT568" s="212" t="s">
        <v>179</v>
      </c>
      <c r="AU568" s="212" t="s">
        <v>81</v>
      </c>
      <c r="AY568" s="18" t="s">
        <v>133</v>
      </c>
      <c r="BE568" s="213">
        <f>IF(N568="základní",J568,0)</f>
        <v>0</v>
      </c>
      <c r="BF568" s="213">
        <f>IF(N568="snížená",J568,0)</f>
        <v>0</v>
      </c>
      <c r="BG568" s="213">
        <f>IF(N568="zákl. přenesená",J568,0)</f>
        <v>0</v>
      </c>
      <c r="BH568" s="213">
        <f>IF(N568="sníž. přenesená",J568,0)</f>
        <v>0</v>
      </c>
      <c r="BI568" s="213">
        <f>IF(N568="nulová",J568,0)</f>
        <v>0</v>
      </c>
      <c r="BJ568" s="18" t="s">
        <v>79</v>
      </c>
      <c r="BK568" s="213">
        <f>ROUND(I568*H568,2)</f>
        <v>0</v>
      </c>
      <c r="BL568" s="18" t="s">
        <v>256</v>
      </c>
      <c r="BM568" s="212" t="s">
        <v>514</v>
      </c>
    </row>
    <row r="569" s="2" customFormat="1">
      <c r="A569" s="39"/>
      <c r="B569" s="40"/>
      <c r="C569" s="41"/>
      <c r="D569" s="214" t="s">
        <v>142</v>
      </c>
      <c r="E569" s="41"/>
      <c r="F569" s="215" t="s">
        <v>515</v>
      </c>
      <c r="G569" s="41"/>
      <c r="H569" s="41"/>
      <c r="I569" s="216"/>
      <c r="J569" s="41"/>
      <c r="K569" s="41"/>
      <c r="L569" s="45"/>
      <c r="M569" s="217"/>
      <c r="N569" s="218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142</v>
      </c>
      <c r="AU569" s="18" t="s">
        <v>81</v>
      </c>
    </row>
    <row r="570" s="15" customFormat="1">
      <c r="A570" s="15"/>
      <c r="B570" s="242"/>
      <c r="C570" s="243"/>
      <c r="D570" s="221" t="s">
        <v>144</v>
      </c>
      <c r="E570" s="244" t="s">
        <v>19</v>
      </c>
      <c r="F570" s="245" t="s">
        <v>425</v>
      </c>
      <c r="G570" s="243"/>
      <c r="H570" s="244" t="s">
        <v>19</v>
      </c>
      <c r="I570" s="246"/>
      <c r="J570" s="243"/>
      <c r="K570" s="243"/>
      <c r="L570" s="247"/>
      <c r="M570" s="248"/>
      <c r="N570" s="249"/>
      <c r="O570" s="249"/>
      <c r="P570" s="249"/>
      <c r="Q570" s="249"/>
      <c r="R570" s="249"/>
      <c r="S570" s="249"/>
      <c r="T570" s="250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51" t="s">
        <v>144</v>
      </c>
      <c r="AU570" s="251" t="s">
        <v>81</v>
      </c>
      <c r="AV570" s="15" t="s">
        <v>79</v>
      </c>
      <c r="AW570" s="15" t="s">
        <v>33</v>
      </c>
      <c r="AX570" s="15" t="s">
        <v>72</v>
      </c>
      <c r="AY570" s="251" t="s">
        <v>133</v>
      </c>
    </row>
    <row r="571" s="13" customFormat="1">
      <c r="A571" s="13"/>
      <c r="B571" s="219"/>
      <c r="C571" s="220"/>
      <c r="D571" s="221" t="s">
        <v>144</v>
      </c>
      <c r="E571" s="222" t="s">
        <v>19</v>
      </c>
      <c r="F571" s="223" t="s">
        <v>516</v>
      </c>
      <c r="G571" s="220"/>
      <c r="H571" s="224">
        <v>21</v>
      </c>
      <c r="I571" s="225"/>
      <c r="J571" s="220"/>
      <c r="K571" s="220"/>
      <c r="L571" s="226"/>
      <c r="M571" s="227"/>
      <c r="N571" s="228"/>
      <c r="O571" s="228"/>
      <c r="P571" s="228"/>
      <c r="Q571" s="228"/>
      <c r="R571" s="228"/>
      <c r="S571" s="228"/>
      <c r="T571" s="22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0" t="s">
        <v>144</v>
      </c>
      <c r="AU571" s="230" t="s">
        <v>81</v>
      </c>
      <c r="AV571" s="13" t="s">
        <v>81</v>
      </c>
      <c r="AW571" s="13" t="s">
        <v>33</v>
      </c>
      <c r="AX571" s="13" t="s">
        <v>72</v>
      </c>
      <c r="AY571" s="230" t="s">
        <v>133</v>
      </c>
    </row>
    <row r="572" s="14" customFormat="1">
      <c r="A572" s="14"/>
      <c r="B572" s="231"/>
      <c r="C572" s="232"/>
      <c r="D572" s="221" t="s">
        <v>144</v>
      </c>
      <c r="E572" s="233" t="s">
        <v>19</v>
      </c>
      <c r="F572" s="234" t="s">
        <v>146</v>
      </c>
      <c r="G572" s="232"/>
      <c r="H572" s="235">
        <v>21</v>
      </c>
      <c r="I572" s="236"/>
      <c r="J572" s="232"/>
      <c r="K572" s="232"/>
      <c r="L572" s="237"/>
      <c r="M572" s="238"/>
      <c r="N572" s="239"/>
      <c r="O572" s="239"/>
      <c r="P572" s="239"/>
      <c r="Q572" s="239"/>
      <c r="R572" s="239"/>
      <c r="S572" s="239"/>
      <c r="T572" s="24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1" t="s">
        <v>144</v>
      </c>
      <c r="AU572" s="241" t="s">
        <v>81</v>
      </c>
      <c r="AV572" s="14" t="s">
        <v>140</v>
      </c>
      <c r="AW572" s="14" t="s">
        <v>33</v>
      </c>
      <c r="AX572" s="14" t="s">
        <v>79</v>
      </c>
      <c r="AY572" s="241" t="s">
        <v>133</v>
      </c>
    </row>
    <row r="573" s="2" customFormat="1" ht="16.5" customHeight="1">
      <c r="A573" s="39"/>
      <c r="B573" s="40"/>
      <c r="C573" s="252" t="s">
        <v>517</v>
      </c>
      <c r="D573" s="252" t="s">
        <v>179</v>
      </c>
      <c r="E573" s="253" t="s">
        <v>518</v>
      </c>
      <c r="F573" s="254" t="s">
        <v>519</v>
      </c>
      <c r="G573" s="255" t="s">
        <v>138</v>
      </c>
      <c r="H573" s="256">
        <v>36</v>
      </c>
      <c r="I573" s="257"/>
      <c r="J573" s="258">
        <f>ROUND(I573*H573,2)</f>
        <v>0</v>
      </c>
      <c r="K573" s="254" t="s">
        <v>139</v>
      </c>
      <c r="L573" s="259"/>
      <c r="M573" s="260" t="s">
        <v>19</v>
      </c>
      <c r="N573" s="261" t="s">
        <v>43</v>
      </c>
      <c r="O573" s="85"/>
      <c r="P573" s="210">
        <f>O573*H573</f>
        <v>0</v>
      </c>
      <c r="Q573" s="210">
        <v>1.0000000000000001E-05</v>
      </c>
      <c r="R573" s="210">
        <f>Q573*H573</f>
        <v>0.00036000000000000002</v>
      </c>
      <c r="S573" s="210">
        <v>0</v>
      </c>
      <c r="T573" s="211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2" t="s">
        <v>290</v>
      </c>
      <c r="AT573" s="212" t="s">
        <v>179</v>
      </c>
      <c r="AU573" s="212" t="s">
        <v>81</v>
      </c>
      <c r="AY573" s="18" t="s">
        <v>133</v>
      </c>
      <c r="BE573" s="213">
        <f>IF(N573="základní",J573,0)</f>
        <v>0</v>
      </c>
      <c r="BF573" s="213">
        <f>IF(N573="snížená",J573,0)</f>
        <v>0</v>
      </c>
      <c r="BG573" s="213">
        <f>IF(N573="zákl. přenesená",J573,0)</f>
        <v>0</v>
      </c>
      <c r="BH573" s="213">
        <f>IF(N573="sníž. přenesená",J573,0)</f>
        <v>0</v>
      </c>
      <c r="BI573" s="213">
        <f>IF(N573="nulová",J573,0)</f>
        <v>0</v>
      </c>
      <c r="BJ573" s="18" t="s">
        <v>79</v>
      </c>
      <c r="BK573" s="213">
        <f>ROUND(I573*H573,2)</f>
        <v>0</v>
      </c>
      <c r="BL573" s="18" t="s">
        <v>256</v>
      </c>
      <c r="BM573" s="212" t="s">
        <v>520</v>
      </c>
    </row>
    <row r="574" s="2" customFormat="1">
      <c r="A574" s="39"/>
      <c r="B574" s="40"/>
      <c r="C574" s="41"/>
      <c r="D574" s="214" t="s">
        <v>142</v>
      </c>
      <c r="E574" s="41"/>
      <c r="F574" s="215" t="s">
        <v>521</v>
      </c>
      <c r="G574" s="41"/>
      <c r="H574" s="41"/>
      <c r="I574" s="216"/>
      <c r="J574" s="41"/>
      <c r="K574" s="41"/>
      <c r="L574" s="45"/>
      <c r="M574" s="217"/>
      <c r="N574" s="218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142</v>
      </c>
      <c r="AU574" s="18" t="s">
        <v>81</v>
      </c>
    </row>
    <row r="575" s="15" customFormat="1">
      <c r="A575" s="15"/>
      <c r="B575" s="242"/>
      <c r="C575" s="243"/>
      <c r="D575" s="221" t="s">
        <v>144</v>
      </c>
      <c r="E575" s="244" t="s">
        <v>19</v>
      </c>
      <c r="F575" s="245" t="s">
        <v>425</v>
      </c>
      <c r="G575" s="243"/>
      <c r="H575" s="244" t="s">
        <v>19</v>
      </c>
      <c r="I575" s="246"/>
      <c r="J575" s="243"/>
      <c r="K575" s="243"/>
      <c r="L575" s="247"/>
      <c r="M575" s="248"/>
      <c r="N575" s="249"/>
      <c r="O575" s="249"/>
      <c r="P575" s="249"/>
      <c r="Q575" s="249"/>
      <c r="R575" s="249"/>
      <c r="S575" s="249"/>
      <c r="T575" s="250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1" t="s">
        <v>144</v>
      </c>
      <c r="AU575" s="251" t="s">
        <v>81</v>
      </c>
      <c r="AV575" s="15" t="s">
        <v>79</v>
      </c>
      <c r="AW575" s="15" t="s">
        <v>33</v>
      </c>
      <c r="AX575" s="15" t="s">
        <v>72</v>
      </c>
      <c r="AY575" s="251" t="s">
        <v>133</v>
      </c>
    </row>
    <row r="576" s="13" customFormat="1">
      <c r="A576" s="13"/>
      <c r="B576" s="219"/>
      <c r="C576" s="220"/>
      <c r="D576" s="221" t="s">
        <v>144</v>
      </c>
      <c r="E576" s="222" t="s">
        <v>19</v>
      </c>
      <c r="F576" s="223" t="s">
        <v>522</v>
      </c>
      <c r="G576" s="220"/>
      <c r="H576" s="224">
        <v>36</v>
      </c>
      <c r="I576" s="225"/>
      <c r="J576" s="220"/>
      <c r="K576" s="220"/>
      <c r="L576" s="226"/>
      <c r="M576" s="227"/>
      <c r="N576" s="228"/>
      <c r="O576" s="228"/>
      <c r="P576" s="228"/>
      <c r="Q576" s="228"/>
      <c r="R576" s="228"/>
      <c r="S576" s="228"/>
      <c r="T576" s="229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0" t="s">
        <v>144</v>
      </c>
      <c r="AU576" s="230" t="s">
        <v>81</v>
      </c>
      <c r="AV576" s="13" t="s">
        <v>81</v>
      </c>
      <c r="AW576" s="13" t="s">
        <v>33</v>
      </c>
      <c r="AX576" s="13" t="s">
        <v>72</v>
      </c>
      <c r="AY576" s="230" t="s">
        <v>133</v>
      </c>
    </row>
    <row r="577" s="14" customFormat="1">
      <c r="A577" s="14"/>
      <c r="B577" s="231"/>
      <c r="C577" s="232"/>
      <c r="D577" s="221" t="s">
        <v>144</v>
      </c>
      <c r="E577" s="233" t="s">
        <v>19</v>
      </c>
      <c r="F577" s="234" t="s">
        <v>146</v>
      </c>
      <c r="G577" s="232"/>
      <c r="H577" s="235">
        <v>36</v>
      </c>
      <c r="I577" s="236"/>
      <c r="J577" s="232"/>
      <c r="K577" s="232"/>
      <c r="L577" s="237"/>
      <c r="M577" s="238"/>
      <c r="N577" s="239"/>
      <c r="O577" s="239"/>
      <c r="P577" s="239"/>
      <c r="Q577" s="239"/>
      <c r="R577" s="239"/>
      <c r="S577" s="239"/>
      <c r="T577" s="240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1" t="s">
        <v>144</v>
      </c>
      <c r="AU577" s="241" t="s">
        <v>81</v>
      </c>
      <c r="AV577" s="14" t="s">
        <v>140</v>
      </c>
      <c r="AW577" s="14" t="s">
        <v>33</v>
      </c>
      <c r="AX577" s="14" t="s">
        <v>79</v>
      </c>
      <c r="AY577" s="241" t="s">
        <v>133</v>
      </c>
    </row>
    <row r="578" s="2" customFormat="1" ht="24.15" customHeight="1">
      <c r="A578" s="39"/>
      <c r="B578" s="40"/>
      <c r="C578" s="201" t="s">
        <v>523</v>
      </c>
      <c r="D578" s="201" t="s">
        <v>135</v>
      </c>
      <c r="E578" s="202" t="s">
        <v>524</v>
      </c>
      <c r="F578" s="203" t="s">
        <v>525</v>
      </c>
      <c r="G578" s="204" t="s">
        <v>308</v>
      </c>
      <c r="H578" s="205">
        <v>350</v>
      </c>
      <c r="I578" s="206"/>
      <c r="J578" s="207">
        <f>ROUND(I578*H578,2)</f>
        <v>0</v>
      </c>
      <c r="K578" s="203" t="s">
        <v>139</v>
      </c>
      <c r="L578" s="45"/>
      <c r="M578" s="208" t="s">
        <v>19</v>
      </c>
      <c r="N578" s="209" t="s">
        <v>43</v>
      </c>
      <c r="O578" s="85"/>
      <c r="P578" s="210">
        <f>O578*H578</f>
        <v>0</v>
      </c>
      <c r="Q578" s="210">
        <v>0</v>
      </c>
      <c r="R578" s="210">
        <f>Q578*H578</f>
        <v>0</v>
      </c>
      <c r="S578" s="210">
        <v>0</v>
      </c>
      <c r="T578" s="21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2" t="s">
        <v>256</v>
      </c>
      <c r="AT578" s="212" t="s">
        <v>135</v>
      </c>
      <c r="AU578" s="212" t="s">
        <v>81</v>
      </c>
      <c r="AY578" s="18" t="s">
        <v>133</v>
      </c>
      <c r="BE578" s="213">
        <f>IF(N578="základní",J578,0)</f>
        <v>0</v>
      </c>
      <c r="BF578" s="213">
        <f>IF(N578="snížená",J578,0)</f>
        <v>0</v>
      </c>
      <c r="BG578" s="213">
        <f>IF(N578="zákl. přenesená",J578,0)</f>
        <v>0</v>
      </c>
      <c r="BH578" s="213">
        <f>IF(N578="sníž. přenesená",J578,0)</f>
        <v>0</v>
      </c>
      <c r="BI578" s="213">
        <f>IF(N578="nulová",J578,0)</f>
        <v>0</v>
      </c>
      <c r="BJ578" s="18" t="s">
        <v>79</v>
      </c>
      <c r="BK578" s="213">
        <f>ROUND(I578*H578,2)</f>
        <v>0</v>
      </c>
      <c r="BL578" s="18" t="s">
        <v>256</v>
      </c>
      <c r="BM578" s="212" t="s">
        <v>526</v>
      </c>
    </row>
    <row r="579" s="2" customFormat="1">
      <c r="A579" s="39"/>
      <c r="B579" s="40"/>
      <c r="C579" s="41"/>
      <c r="D579" s="214" t="s">
        <v>142</v>
      </c>
      <c r="E579" s="41"/>
      <c r="F579" s="215" t="s">
        <v>527</v>
      </c>
      <c r="G579" s="41"/>
      <c r="H579" s="41"/>
      <c r="I579" s="216"/>
      <c r="J579" s="41"/>
      <c r="K579" s="41"/>
      <c r="L579" s="45"/>
      <c r="M579" s="217"/>
      <c r="N579" s="218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142</v>
      </c>
      <c r="AU579" s="18" t="s">
        <v>81</v>
      </c>
    </row>
    <row r="580" s="15" customFormat="1">
      <c r="A580" s="15"/>
      <c r="B580" s="242"/>
      <c r="C580" s="243"/>
      <c r="D580" s="221" t="s">
        <v>144</v>
      </c>
      <c r="E580" s="244" t="s">
        <v>19</v>
      </c>
      <c r="F580" s="245" t="s">
        <v>528</v>
      </c>
      <c r="G580" s="243"/>
      <c r="H580" s="244" t="s">
        <v>19</v>
      </c>
      <c r="I580" s="246"/>
      <c r="J580" s="243"/>
      <c r="K580" s="243"/>
      <c r="L580" s="247"/>
      <c r="M580" s="248"/>
      <c r="N580" s="249"/>
      <c r="O580" s="249"/>
      <c r="P580" s="249"/>
      <c r="Q580" s="249"/>
      <c r="R580" s="249"/>
      <c r="S580" s="249"/>
      <c r="T580" s="250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51" t="s">
        <v>144</v>
      </c>
      <c r="AU580" s="251" t="s">
        <v>81</v>
      </c>
      <c r="AV580" s="15" t="s">
        <v>79</v>
      </c>
      <c r="AW580" s="15" t="s">
        <v>33</v>
      </c>
      <c r="AX580" s="15" t="s">
        <v>72</v>
      </c>
      <c r="AY580" s="251" t="s">
        <v>133</v>
      </c>
    </row>
    <row r="581" s="13" customFormat="1">
      <c r="A581" s="13"/>
      <c r="B581" s="219"/>
      <c r="C581" s="220"/>
      <c r="D581" s="221" t="s">
        <v>144</v>
      </c>
      <c r="E581" s="222" t="s">
        <v>19</v>
      </c>
      <c r="F581" s="223" t="s">
        <v>529</v>
      </c>
      <c r="G581" s="220"/>
      <c r="H581" s="224">
        <v>350</v>
      </c>
      <c r="I581" s="225"/>
      <c r="J581" s="220"/>
      <c r="K581" s="220"/>
      <c r="L581" s="226"/>
      <c r="M581" s="227"/>
      <c r="N581" s="228"/>
      <c r="O581" s="228"/>
      <c r="P581" s="228"/>
      <c r="Q581" s="228"/>
      <c r="R581" s="228"/>
      <c r="S581" s="228"/>
      <c r="T581" s="22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0" t="s">
        <v>144</v>
      </c>
      <c r="AU581" s="230" t="s">
        <v>81</v>
      </c>
      <c r="AV581" s="13" t="s">
        <v>81</v>
      </c>
      <c r="AW581" s="13" t="s">
        <v>33</v>
      </c>
      <c r="AX581" s="13" t="s">
        <v>72</v>
      </c>
      <c r="AY581" s="230" t="s">
        <v>133</v>
      </c>
    </row>
    <row r="582" s="14" customFormat="1">
      <c r="A582" s="14"/>
      <c r="B582" s="231"/>
      <c r="C582" s="232"/>
      <c r="D582" s="221" t="s">
        <v>144</v>
      </c>
      <c r="E582" s="233" t="s">
        <v>19</v>
      </c>
      <c r="F582" s="234" t="s">
        <v>146</v>
      </c>
      <c r="G582" s="232"/>
      <c r="H582" s="235">
        <v>350</v>
      </c>
      <c r="I582" s="236"/>
      <c r="J582" s="232"/>
      <c r="K582" s="232"/>
      <c r="L582" s="237"/>
      <c r="M582" s="238"/>
      <c r="N582" s="239"/>
      <c r="O582" s="239"/>
      <c r="P582" s="239"/>
      <c r="Q582" s="239"/>
      <c r="R582" s="239"/>
      <c r="S582" s="239"/>
      <c r="T582" s="240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1" t="s">
        <v>144</v>
      </c>
      <c r="AU582" s="241" t="s">
        <v>81</v>
      </c>
      <c r="AV582" s="14" t="s">
        <v>140</v>
      </c>
      <c r="AW582" s="14" t="s">
        <v>33</v>
      </c>
      <c r="AX582" s="14" t="s">
        <v>79</v>
      </c>
      <c r="AY582" s="241" t="s">
        <v>133</v>
      </c>
    </row>
    <row r="583" s="2" customFormat="1" ht="16.5" customHeight="1">
      <c r="A583" s="39"/>
      <c r="B583" s="40"/>
      <c r="C583" s="252" t="s">
        <v>530</v>
      </c>
      <c r="D583" s="252" t="s">
        <v>179</v>
      </c>
      <c r="E583" s="253" t="s">
        <v>531</v>
      </c>
      <c r="F583" s="254" t="s">
        <v>532</v>
      </c>
      <c r="G583" s="255" t="s">
        <v>308</v>
      </c>
      <c r="H583" s="256">
        <v>402.5</v>
      </c>
      <c r="I583" s="257"/>
      <c r="J583" s="258">
        <f>ROUND(I583*H583,2)</f>
        <v>0</v>
      </c>
      <c r="K583" s="254" t="s">
        <v>139</v>
      </c>
      <c r="L583" s="259"/>
      <c r="M583" s="260" t="s">
        <v>19</v>
      </c>
      <c r="N583" s="261" t="s">
        <v>43</v>
      </c>
      <c r="O583" s="85"/>
      <c r="P583" s="210">
        <f>O583*H583</f>
        <v>0</v>
      </c>
      <c r="Q583" s="210">
        <v>0.00012</v>
      </c>
      <c r="R583" s="210">
        <f>Q583*H583</f>
        <v>0.048300000000000003</v>
      </c>
      <c r="S583" s="210">
        <v>0</v>
      </c>
      <c r="T583" s="211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12" t="s">
        <v>290</v>
      </c>
      <c r="AT583" s="212" t="s">
        <v>179</v>
      </c>
      <c r="AU583" s="212" t="s">
        <v>81</v>
      </c>
      <c r="AY583" s="18" t="s">
        <v>133</v>
      </c>
      <c r="BE583" s="213">
        <f>IF(N583="základní",J583,0)</f>
        <v>0</v>
      </c>
      <c r="BF583" s="213">
        <f>IF(N583="snížená",J583,0)</f>
        <v>0</v>
      </c>
      <c r="BG583" s="213">
        <f>IF(N583="zákl. přenesená",J583,0)</f>
        <v>0</v>
      </c>
      <c r="BH583" s="213">
        <f>IF(N583="sníž. přenesená",J583,0)</f>
        <v>0</v>
      </c>
      <c r="BI583" s="213">
        <f>IF(N583="nulová",J583,0)</f>
        <v>0</v>
      </c>
      <c r="BJ583" s="18" t="s">
        <v>79</v>
      </c>
      <c r="BK583" s="213">
        <f>ROUND(I583*H583,2)</f>
        <v>0</v>
      </c>
      <c r="BL583" s="18" t="s">
        <v>256</v>
      </c>
      <c r="BM583" s="212" t="s">
        <v>533</v>
      </c>
    </row>
    <row r="584" s="2" customFormat="1">
      <c r="A584" s="39"/>
      <c r="B584" s="40"/>
      <c r="C584" s="41"/>
      <c r="D584" s="214" t="s">
        <v>142</v>
      </c>
      <c r="E584" s="41"/>
      <c r="F584" s="215" t="s">
        <v>534</v>
      </c>
      <c r="G584" s="41"/>
      <c r="H584" s="41"/>
      <c r="I584" s="216"/>
      <c r="J584" s="41"/>
      <c r="K584" s="41"/>
      <c r="L584" s="45"/>
      <c r="M584" s="217"/>
      <c r="N584" s="218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142</v>
      </c>
      <c r="AU584" s="18" t="s">
        <v>81</v>
      </c>
    </row>
    <row r="585" s="15" customFormat="1">
      <c r="A585" s="15"/>
      <c r="B585" s="242"/>
      <c r="C585" s="243"/>
      <c r="D585" s="221" t="s">
        <v>144</v>
      </c>
      <c r="E585" s="244" t="s">
        <v>19</v>
      </c>
      <c r="F585" s="245" t="s">
        <v>528</v>
      </c>
      <c r="G585" s="243"/>
      <c r="H585" s="244" t="s">
        <v>19</v>
      </c>
      <c r="I585" s="246"/>
      <c r="J585" s="243"/>
      <c r="K585" s="243"/>
      <c r="L585" s="247"/>
      <c r="M585" s="248"/>
      <c r="N585" s="249"/>
      <c r="O585" s="249"/>
      <c r="P585" s="249"/>
      <c r="Q585" s="249"/>
      <c r="R585" s="249"/>
      <c r="S585" s="249"/>
      <c r="T585" s="250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51" t="s">
        <v>144</v>
      </c>
      <c r="AU585" s="251" t="s">
        <v>81</v>
      </c>
      <c r="AV585" s="15" t="s">
        <v>79</v>
      </c>
      <c r="AW585" s="15" t="s">
        <v>33</v>
      </c>
      <c r="AX585" s="15" t="s">
        <v>72</v>
      </c>
      <c r="AY585" s="251" t="s">
        <v>133</v>
      </c>
    </row>
    <row r="586" s="13" customFormat="1">
      <c r="A586" s="13"/>
      <c r="B586" s="219"/>
      <c r="C586" s="220"/>
      <c r="D586" s="221" t="s">
        <v>144</v>
      </c>
      <c r="E586" s="222" t="s">
        <v>19</v>
      </c>
      <c r="F586" s="223" t="s">
        <v>529</v>
      </c>
      <c r="G586" s="220"/>
      <c r="H586" s="224">
        <v>350</v>
      </c>
      <c r="I586" s="225"/>
      <c r="J586" s="220"/>
      <c r="K586" s="220"/>
      <c r="L586" s="226"/>
      <c r="M586" s="227"/>
      <c r="N586" s="228"/>
      <c r="O586" s="228"/>
      <c r="P586" s="228"/>
      <c r="Q586" s="228"/>
      <c r="R586" s="228"/>
      <c r="S586" s="228"/>
      <c r="T586" s="22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0" t="s">
        <v>144</v>
      </c>
      <c r="AU586" s="230" t="s">
        <v>81</v>
      </c>
      <c r="AV586" s="13" t="s">
        <v>81</v>
      </c>
      <c r="AW586" s="13" t="s">
        <v>33</v>
      </c>
      <c r="AX586" s="13" t="s">
        <v>72</v>
      </c>
      <c r="AY586" s="230" t="s">
        <v>133</v>
      </c>
    </row>
    <row r="587" s="14" customFormat="1">
      <c r="A587" s="14"/>
      <c r="B587" s="231"/>
      <c r="C587" s="232"/>
      <c r="D587" s="221" t="s">
        <v>144</v>
      </c>
      <c r="E587" s="233" t="s">
        <v>19</v>
      </c>
      <c r="F587" s="234" t="s">
        <v>146</v>
      </c>
      <c r="G587" s="232"/>
      <c r="H587" s="235">
        <v>350</v>
      </c>
      <c r="I587" s="236"/>
      <c r="J587" s="232"/>
      <c r="K587" s="232"/>
      <c r="L587" s="237"/>
      <c r="M587" s="238"/>
      <c r="N587" s="239"/>
      <c r="O587" s="239"/>
      <c r="P587" s="239"/>
      <c r="Q587" s="239"/>
      <c r="R587" s="239"/>
      <c r="S587" s="239"/>
      <c r="T587" s="240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1" t="s">
        <v>144</v>
      </c>
      <c r="AU587" s="241" t="s">
        <v>81</v>
      </c>
      <c r="AV587" s="14" t="s">
        <v>140</v>
      </c>
      <c r="AW587" s="14" t="s">
        <v>33</v>
      </c>
      <c r="AX587" s="14" t="s">
        <v>79</v>
      </c>
      <c r="AY587" s="241" t="s">
        <v>133</v>
      </c>
    </row>
    <row r="588" s="13" customFormat="1">
      <c r="A588" s="13"/>
      <c r="B588" s="219"/>
      <c r="C588" s="220"/>
      <c r="D588" s="221" t="s">
        <v>144</v>
      </c>
      <c r="E588" s="220"/>
      <c r="F588" s="223" t="s">
        <v>535</v>
      </c>
      <c r="G588" s="220"/>
      <c r="H588" s="224">
        <v>402.5</v>
      </c>
      <c r="I588" s="225"/>
      <c r="J588" s="220"/>
      <c r="K588" s="220"/>
      <c r="L588" s="226"/>
      <c r="M588" s="227"/>
      <c r="N588" s="228"/>
      <c r="O588" s="228"/>
      <c r="P588" s="228"/>
      <c r="Q588" s="228"/>
      <c r="R588" s="228"/>
      <c r="S588" s="228"/>
      <c r="T588" s="22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0" t="s">
        <v>144</v>
      </c>
      <c r="AU588" s="230" t="s">
        <v>81</v>
      </c>
      <c r="AV588" s="13" t="s">
        <v>81</v>
      </c>
      <c r="AW588" s="13" t="s">
        <v>4</v>
      </c>
      <c r="AX588" s="13" t="s">
        <v>79</v>
      </c>
      <c r="AY588" s="230" t="s">
        <v>133</v>
      </c>
    </row>
    <row r="589" s="2" customFormat="1" ht="16.5" customHeight="1">
      <c r="A589" s="39"/>
      <c r="B589" s="40"/>
      <c r="C589" s="201" t="s">
        <v>536</v>
      </c>
      <c r="D589" s="201" t="s">
        <v>135</v>
      </c>
      <c r="E589" s="202" t="s">
        <v>537</v>
      </c>
      <c r="F589" s="203" t="s">
        <v>538</v>
      </c>
      <c r="G589" s="204" t="s">
        <v>138</v>
      </c>
      <c r="H589" s="205">
        <v>1</v>
      </c>
      <c r="I589" s="206"/>
      <c r="J589" s="207">
        <f>ROUND(I589*H589,2)</f>
        <v>0</v>
      </c>
      <c r="K589" s="203" t="s">
        <v>139</v>
      </c>
      <c r="L589" s="45"/>
      <c r="M589" s="208" t="s">
        <v>19</v>
      </c>
      <c r="N589" s="209" t="s">
        <v>43</v>
      </c>
      <c r="O589" s="85"/>
      <c r="P589" s="210">
        <f>O589*H589</f>
        <v>0</v>
      </c>
      <c r="Q589" s="210">
        <v>0</v>
      </c>
      <c r="R589" s="210">
        <f>Q589*H589</f>
        <v>0</v>
      </c>
      <c r="S589" s="210">
        <v>0</v>
      </c>
      <c r="T589" s="211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2" t="s">
        <v>256</v>
      </c>
      <c r="AT589" s="212" t="s">
        <v>135</v>
      </c>
      <c r="AU589" s="212" t="s">
        <v>81</v>
      </c>
      <c r="AY589" s="18" t="s">
        <v>133</v>
      </c>
      <c r="BE589" s="213">
        <f>IF(N589="základní",J589,0)</f>
        <v>0</v>
      </c>
      <c r="BF589" s="213">
        <f>IF(N589="snížená",J589,0)</f>
        <v>0</v>
      </c>
      <c r="BG589" s="213">
        <f>IF(N589="zákl. přenesená",J589,0)</f>
        <v>0</v>
      </c>
      <c r="BH589" s="213">
        <f>IF(N589="sníž. přenesená",J589,0)</f>
        <v>0</v>
      </c>
      <c r="BI589" s="213">
        <f>IF(N589="nulová",J589,0)</f>
        <v>0</v>
      </c>
      <c r="BJ589" s="18" t="s">
        <v>79</v>
      </c>
      <c r="BK589" s="213">
        <f>ROUND(I589*H589,2)</f>
        <v>0</v>
      </c>
      <c r="BL589" s="18" t="s">
        <v>256</v>
      </c>
      <c r="BM589" s="212" t="s">
        <v>539</v>
      </c>
    </row>
    <row r="590" s="2" customFormat="1">
      <c r="A590" s="39"/>
      <c r="B590" s="40"/>
      <c r="C590" s="41"/>
      <c r="D590" s="214" t="s">
        <v>142</v>
      </c>
      <c r="E590" s="41"/>
      <c r="F590" s="215" t="s">
        <v>540</v>
      </c>
      <c r="G590" s="41"/>
      <c r="H590" s="41"/>
      <c r="I590" s="216"/>
      <c r="J590" s="41"/>
      <c r="K590" s="41"/>
      <c r="L590" s="45"/>
      <c r="M590" s="217"/>
      <c r="N590" s="218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142</v>
      </c>
      <c r="AU590" s="18" t="s">
        <v>81</v>
      </c>
    </row>
    <row r="591" s="13" customFormat="1">
      <c r="A591" s="13"/>
      <c r="B591" s="219"/>
      <c r="C591" s="220"/>
      <c r="D591" s="221" t="s">
        <v>144</v>
      </c>
      <c r="E591" s="222" t="s">
        <v>19</v>
      </c>
      <c r="F591" s="223" t="s">
        <v>79</v>
      </c>
      <c r="G591" s="220"/>
      <c r="H591" s="224">
        <v>1</v>
      </c>
      <c r="I591" s="225"/>
      <c r="J591" s="220"/>
      <c r="K591" s="220"/>
      <c r="L591" s="226"/>
      <c r="M591" s="227"/>
      <c r="N591" s="228"/>
      <c r="O591" s="228"/>
      <c r="P591" s="228"/>
      <c r="Q591" s="228"/>
      <c r="R591" s="228"/>
      <c r="S591" s="228"/>
      <c r="T591" s="22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0" t="s">
        <v>144</v>
      </c>
      <c r="AU591" s="230" t="s">
        <v>81</v>
      </c>
      <c r="AV591" s="13" t="s">
        <v>81</v>
      </c>
      <c r="AW591" s="13" t="s">
        <v>33</v>
      </c>
      <c r="AX591" s="13" t="s">
        <v>72</v>
      </c>
      <c r="AY591" s="230" t="s">
        <v>133</v>
      </c>
    </row>
    <row r="592" s="14" customFormat="1">
      <c r="A592" s="14"/>
      <c r="B592" s="231"/>
      <c r="C592" s="232"/>
      <c r="D592" s="221" t="s">
        <v>144</v>
      </c>
      <c r="E592" s="233" t="s">
        <v>19</v>
      </c>
      <c r="F592" s="234" t="s">
        <v>146</v>
      </c>
      <c r="G592" s="232"/>
      <c r="H592" s="235">
        <v>1</v>
      </c>
      <c r="I592" s="236"/>
      <c r="J592" s="232"/>
      <c r="K592" s="232"/>
      <c r="L592" s="237"/>
      <c r="M592" s="238"/>
      <c r="N592" s="239"/>
      <c r="O592" s="239"/>
      <c r="P592" s="239"/>
      <c r="Q592" s="239"/>
      <c r="R592" s="239"/>
      <c r="S592" s="239"/>
      <c r="T592" s="240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1" t="s">
        <v>144</v>
      </c>
      <c r="AU592" s="241" t="s">
        <v>81</v>
      </c>
      <c r="AV592" s="14" t="s">
        <v>140</v>
      </c>
      <c r="AW592" s="14" t="s">
        <v>33</v>
      </c>
      <c r="AX592" s="14" t="s">
        <v>79</v>
      </c>
      <c r="AY592" s="241" t="s">
        <v>133</v>
      </c>
    </row>
    <row r="593" s="2" customFormat="1" ht="16.5" customHeight="1">
      <c r="A593" s="39"/>
      <c r="B593" s="40"/>
      <c r="C593" s="252" t="s">
        <v>541</v>
      </c>
      <c r="D593" s="252" t="s">
        <v>179</v>
      </c>
      <c r="E593" s="253" t="s">
        <v>542</v>
      </c>
      <c r="F593" s="254" t="s">
        <v>543</v>
      </c>
      <c r="G593" s="255" t="s">
        <v>138</v>
      </c>
      <c r="H593" s="256">
        <v>1</v>
      </c>
      <c r="I593" s="257"/>
      <c r="J593" s="258">
        <f>ROUND(I593*H593,2)</f>
        <v>0</v>
      </c>
      <c r="K593" s="254" t="s">
        <v>139</v>
      </c>
      <c r="L593" s="259"/>
      <c r="M593" s="260" t="s">
        <v>19</v>
      </c>
      <c r="N593" s="261" t="s">
        <v>43</v>
      </c>
      <c r="O593" s="85"/>
      <c r="P593" s="210">
        <f>O593*H593</f>
        <v>0</v>
      </c>
      <c r="Q593" s="210">
        <v>0.00040000000000000002</v>
      </c>
      <c r="R593" s="210">
        <f>Q593*H593</f>
        <v>0.00040000000000000002</v>
      </c>
      <c r="S593" s="210">
        <v>0</v>
      </c>
      <c r="T593" s="211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2" t="s">
        <v>290</v>
      </c>
      <c r="AT593" s="212" t="s">
        <v>179</v>
      </c>
      <c r="AU593" s="212" t="s">
        <v>81</v>
      </c>
      <c r="AY593" s="18" t="s">
        <v>133</v>
      </c>
      <c r="BE593" s="213">
        <f>IF(N593="základní",J593,0)</f>
        <v>0</v>
      </c>
      <c r="BF593" s="213">
        <f>IF(N593="snížená",J593,0)</f>
        <v>0</v>
      </c>
      <c r="BG593" s="213">
        <f>IF(N593="zákl. přenesená",J593,0)</f>
        <v>0</v>
      </c>
      <c r="BH593" s="213">
        <f>IF(N593="sníž. přenesená",J593,0)</f>
        <v>0</v>
      </c>
      <c r="BI593" s="213">
        <f>IF(N593="nulová",J593,0)</f>
        <v>0</v>
      </c>
      <c r="BJ593" s="18" t="s">
        <v>79</v>
      </c>
      <c r="BK593" s="213">
        <f>ROUND(I593*H593,2)</f>
        <v>0</v>
      </c>
      <c r="BL593" s="18" t="s">
        <v>256</v>
      </c>
      <c r="BM593" s="212" t="s">
        <v>544</v>
      </c>
    </row>
    <row r="594" s="2" customFormat="1">
      <c r="A594" s="39"/>
      <c r="B594" s="40"/>
      <c r="C594" s="41"/>
      <c r="D594" s="214" t="s">
        <v>142</v>
      </c>
      <c r="E594" s="41"/>
      <c r="F594" s="215" t="s">
        <v>545</v>
      </c>
      <c r="G594" s="41"/>
      <c r="H594" s="41"/>
      <c r="I594" s="216"/>
      <c r="J594" s="41"/>
      <c r="K594" s="41"/>
      <c r="L594" s="45"/>
      <c r="M594" s="217"/>
      <c r="N594" s="218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142</v>
      </c>
      <c r="AU594" s="18" t="s">
        <v>81</v>
      </c>
    </row>
    <row r="595" s="13" customFormat="1">
      <c r="A595" s="13"/>
      <c r="B595" s="219"/>
      <c r="C595" s="220"/>
      <c r="D595" s="221" t="s">
        <v>144</v>
      </c>
      <c r="E595" s="222" t="s">
        <v>19</v>
      </c>
      <c r="F595" s="223" t="s">
        <v>79</v>
      </c>
      <c r="G595" s="220"/>
      <c r="H595" s="224">
        <v>1</v>
      </c>
      <c r="I595" s="225"/>
      <c r="J595" s="220"/>
      <c r="K595" s="220"/>
      <c r="L595" s="226"/>
      <c r="M595" s="227"/>
      <c r="N595" s="228"/>
      <c r="O595" s="228"/>
      <c r="P595" s="228"/>
      <c r="Q595" s="228"/>
      <c r="R595" s="228"/>
      <c r="S595" s="228"/>
      <c r="T595" s="22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0" t="s">
        <v>144</v>
      </c>
      <c r="AU595" s="230" t="s">
        <v>81</v>
      </c>
      <c r="AV595" s="13" t="s">
        <v>81</v>
      </c>
      <c r="AW595" s="13" t="s">
        <v>33</v>
      </c>
      <c r="AX595" s="13" t="s">
        <v>72</v>
      </c>
      <c r="AY595" s="230" t="s">
        <v>133</v>
      </c>
    </row>
    <row r="596" s="14" customFormat="1">
      <c r="A596" s="14"/>
      <c r="B596" s="231"/>
      <c r="C596" s="232"/>
      <c r="D596" s="221" t="s">
        <v>144</v>
      </c>
      <c r="E596" s="233" t="s">
        <v>19</v>
      </c>
      <c r="F596" s="234" t="s">
        <v>146</v>
      </c>
      <c r="G596" s="232"/>
      <c r="H596" s="235">
        <v>1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1" t="s">
        <v>144</v>
      </c>
      <c r="AU596" s="241" t="s">
        <v>81</v>
      </c>
      <c r="AV596" s="14" t="s">
        <v>140</v>
      </c>
      <c r="AW596" s="14" t="s">
        <v>33</v>
      </c>
      <c r="AX596" s="14" t="s">
        <v>79</v>
      </c>
      <c r="AY596" s="241" t="s">
        <v>133</v>
      </c>
    </row>
    <row r="597" s="2" customFormat="1" ht="24.15" customHeight="1">
      <c r="A597" s="39"/>
      <c r="B597" s="40"/>
      <c r="C597" s="201" t="s">
        <v>546</v>
      </c>
      <c r="D597" s="201" t="s">
        <v>135</v>
      </c>
      <c r="E597" s="202" t="s">
        <v>547</v>
      </c>
      <c r="F597" s="203" t="s">
        <v>548</v>
      </c>
      <c r="G597" s="204" t="s">
        <v>138</v>
      </c>
      <c r="H597" s="205">
        <v>1</v>
      </c>
      <c r="I597" s="206"/>
      <c r="J597" s="207">
        <f>ROUND(I597*H597,2)</f>
        <v>0</v>
      </c>
      <c r="K597" s="203" t="s">
        <v>139</v>
      </c>
      <c r="L597" s="45"/>
      <c r="M597" s="208" t="s">
        <v>19</v>
      </c>
      <c r="N597" s="209" t="s">
        <v>43</v>
      </c>
      <c r="O597" s="85"/>
      <c r="P597" s="210">
        <f>O597*H597</f>
        <v>0</v>
      </c>
      <c r="Q597" s="210">
        <v>0</v>
      </c>
      <c r="R597" s="210">
        <f>Q597*H597</f>
        <v>0</v>
      </c>
      <c r="S597" s="210">
        <v>0</v>
      </c>
      <c r="T597" s="211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2" t="s">
        <v>256</v>
      </c>
      <c r="AT597" s="212" t="s">
        <v>135</v>
      </c>
      <c r="AU597" s="212" t="s">
        <v>81</v>
      </c>
      <c r="AY597" s="18" t="s">
        <v>133</v>
      </c>
      <c r="BE597" s="213">
        <f>IF(N597="základní",J597,0)</f>
        <v>0</v>
      </c>
      <c r="BF597" s="213">
        <f>IF(N597="snížená",J597,0)</f>
        <v>0</v>
      </c>
      <c r="BG597" s="213">
        <f>IF(N597="zákl. přenesená",J597,0)</f>
        <v>0</v>
      </c>
      <c r="BH597" s="213">
        <f>IF(N597="sníž. přenesená",J597,0)</f>
        <v>0</v>
      </c>
      <c r="BI597" s="213">
        <f>IF(N597="nulová",J597,0)</f>
        <v>0</v>
      </c>
      <c r="BJ597" s="18" t="s">
        <v>79</v>
      </c>
      <c r="BK597" s="213">
        <f>ROUND(I597*H597,2)</f>
        <v>0</v>
      </c>
      <c r="BL597" s="18" t="s">
        <v>256</v>
      </c>
      <c r="BM597" s="212" t="s">
        <v>549</v>
      </c>
    </row>
    <row r="598" s="2" customFormat="1">
      <c r="A598" s="39"/>
      <c r="B598" s="40"/>
      <c r="C598" s="41"/>
      <c r="D598" s="214" t="s">
        <v>142</v>
      </c>
      <c r="E598" s="41"/>
      <c r="F598" s="215" t="s">
        <v>550</v>
      </c>
      <c r="G598" s="41"/>
      <c r="H598" s="41"/>
      <c r="I598" s="216"/>
      <c r="J598" s="41"/>
      <c r="K598" s="41"/>
      <c r="L598" s="45"/>
      <c r="M598" s="217"/>
      <c r="N598" s="218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142</v>
      </c>
      <c r="AU598" s="18" t="s">
        <v>81</v>
      </c>
    </row>
    <row r="599" s="13" customFormat="1">
      <c r="A599" s="13"/>
      <c r="B599" s="219"/>
      <c r="C599" s="220"/>
      <c r="D599" s="221" t="s">
        <v>144</v>
      </c>
      <c r="E599" s="222" t="s">
        <v>19</v>
      </c>
      <c r="F599" s="223" t="s">
        <v>79</v>
      </c>
      <c r="G599" s="220"/>
      <c r="H599" s="224">
        <v>1</v>
      </c>
      <c r="I599" s="225"/>
      <c r="J599" s="220"/>
      <c r="K599" s="220"/>
      <c r="L599" s="226"/>
      <c r="M599" s="227"/>
      <c r="N599" s="228"/>
      <c r="O599" s="228"/>
      <c r="P599" s="228"/>
      <c r="Q599" s="228"/>
      <c r="R599" s="228"/>
      <c r="S599" s="228"/>
      <c r="T599" s="229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0" t="s">
        <v>144</v>
      </c>
      <c r="AU599" s="230" t="s">
        <v>81</v>
      </c>
      <c r="AV599" s="13" t="s">
        <v>81</v>
      </c>
      <c r="AW599" s="13" t="s">
        <v>33</v>
      </c>
      <c r="AX599" s="13" t="s">
        <v>72</v>
      </c>
      <c r="AY599" s="230" t="s">
        <v>133</v>
      </c>
    </row>
    <row r="600" s="14" customFormat="1">
      <c r="A600" s="14"/>
      <c r="B600" s="231"/>
      <c r="C600" s="232"/>
      <c r="D600" s="221" t="s">
        <v>144</v>
      </c>
      <c r="E600" s="233" t="s">
        <v>19</v>
      </c>
      <c r="F600" s="234" t="s">
        <v>146</v>
      </c>
      <c r="G600" s="232"/>
      <c r="H600" s="235">
        <v>1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1" t="s">
        <v>144</v>
      </c>
      <c r="AU600" s="241" t="s">
        <v>81</v>
      </c>
      <c r="AV600" s="14" t="s">
        <v>140</v>
      </c>
      <c r="AW600" s="14" t="s">
        <v>33</v>
      </c>
      <c r="AX600" s="14" t="s">
        <v>79</v>
      </c>
      <c r="AY600" s="241" t="s">
        <v>133</v>
      </c>
    </row>
    <row r="601" s="2" customFormat="1" ht="24.15" customHeight="1">
      <c r="A601" s="39"/>
      <c r="B601" s="40"/>
      <c r="C601" s="201" t="s">
        <v>551</v>
      </c>
      <c r="D601" s="201" t="s">
        <v>135</v>
      </c>
      <c r="E601" s="202" t="s">
        <v>552</v>
      </c>
      <c r="F601" s="203" t="s">
        <v>553</v>
      </c>
      <c r="G601" s="204" t="s">
        <v>273</v>
      </c>
      <c r="H601" s="262"/>
      <c r="I601" s="206"/>
      <c r="J601" s="207">
        <f>ROUND(I601*H601,2)</f>
        <v>0</v>
      </c>
      <c r="K601" s="203" t="s">
        <v>139</v>
      </c>
      <c r="L601" s="45"/>
      <c r="M601" s="208" t="s">
        <v>19</v>
      </c>
      <c r="N601" s="209" t="s">
        <v>43</v>
      </c>
      <c r="O601" s="85"/>
      <c r="P601" s="210">
        <f>O601*H601</f>
        <v>0</v>
      </c>
      <c r="Q601" s="210">
        <v>0</v>
      </c>
      <c r="R601" s="210">
        <f>Q601*H601</f>
        <v>0</v>
      </c>
      <c r="S601" s="210">
        <v>0</v>
      </c>
      <c r="T601" s="211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12" t="s">
        <v>256</v>
      </c>
      <c r="AT601" s="212" t="s">
        <v>135</v>
      </c>
      <c r="AU601" s="212" t="s">
        <v>81</v>
      </c>
      <c r="AY601" s="18" t="s">
        <v>133</v>
      </c>
      <c r="BE601" s="213">
        <f>IF(N601="základní",J601,0)</f>
        <v>0</v>
      </c>
      <c r="BF601" s="213">
        <f>IF(N601="snížená",J601,0)</f>
        <v>0</v>
      </c>
      <c r="BG601" s="213">
        <f>IF(N601="zákl. přenesená",J601,0)</f>
        <v>0</v>
      </c>
      <c r="BH601" s="213">
        <f>IF(N601="sníž. přenesená",J601,0)</f>
        <v>0</v>
      </c>
      <c r="BI601" s="213">
        <f>IF(N601="nulová",J601,0)</f>
        <v>0</v>
      </c>
      <c r="BJ601" s="18" t="s">
        <v>79</v>
      </c>
      <c r="BK601" s="213">
        <f>ROUND(I601*H601,2)</f>
        <v>0</v>
      </c>
      <c r="BL601" s="18" t="s">
        <v>256</v>
      </c>
      <c r="BM601" s="212" t="s">
        <v>554</v>
      </c>
    </row>
    <row r="602" s="2" customFormat="1">
      <c r="A602" s="39"/>
      <c r="B602" s="40"/>
      <c r="C602" s="41"/>
      <c r="D602" s="214" t="s">
        <v>142</v>
      </c>
      <c r="E602" s="41"/>
      <c r="F602" s="215" t="s">
        <v>555</v>
      </c>
      <c r="G602" s="41"/>
      <c r="H602" s="41"/>
      <c r="I602" s="216"/>
      <c r="J602" s="41"/>
      <c r="K602" s="41"/>
      <c r="L602" s="45"/>
      <c r="M602" s="217"/>
      <c r="N602" s="218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142</v>
      </c>
      <c r="AU602" s="18" t="s">
        <v>81</v>
      </c>
    </row>
    <row r="603" s="12" customFormat="1" ht="22.8" customHeight="1">
      <c r="A603" s="12"/>
      <c r="B603" s="185"/>
      <c r="C603" s="186"/>
      <c r="D603" s="187" t="s">
        <v>71</v>
      </c>
      <c r="E603" s="199" t="s">
        <v>556</v>
      </c>
      <c r="F603" s="199" t="s">
        <v>557</v>
      </c>
      <c r="G603" s="186"/>
      <c r="H603" s="186"/>
      <c r="I603" s="189"/>
      <c r="J603" s="200">
        <f>BK603</f>
        <v>0</v>
      </c>
      <c r="K603" s="186"/>
      <c r="L603" s="191"/>
      <c r="M603" s="192"/>
      <c r="N603" s="193"/>
      <c r="O603" s="193"/>
      <c r="P603" s="194">
        <f>SUM(P604:P678)</f>
        <v>0</v>
      </c>
      <c r="Q603" s="193"/>
      <c r="R603" s="194">
        <f>SUM(R604:R678)</f>
        <v>0</v>
      </c>
      <c r="S603" s="193"/>
      <c r="T603" s="195">
        <f>SUM(T604:T678)</f>
        <v>12.635999999999999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196" t="s">
        <v>81</v>
      </c>
      <c r="AT603" s="197" t="s">
        <v>71</v>
      </c>
      <c r="AU603" s="197" t="s">
        <v>79</v>
      </c>
      <c r="AY603" s="196" t="s">
        <v>133</v>
      </c>
      <c r="BK603" s="198">
        <f>SUM(BK604:BK678)</f>
        <v>0</v>
      </c>
    </row>
    <row r="604" s="2" customFormat="1" ht="24.15" customHeight="1">
      <c r="A604" s="39"/>
      <c r="B604" s="40"/>
      <c r="C604" s="201" t="s">
        <v>558</v>
      </c>
      <c r="D604" s="201" t="s">
        <v>135</v>
      </c>
      <c r="E604" s="202" t="s">
        <v>559</v>
      </c>
      <c r="F604" s="203" t="s">
        <v>560</v>
      </c>
      <c r="G604" s="204" t="s">
        <v>138</v>
      </c>
      <c r="H604" s="205">
        <v>13</v>
      </c>
      <c r="I604" s="206"/>
      <c r="J604" s="207">
        <f>ROUND(I604*H604,2)</f>
        <v>0</v>
      </c>
      <c r="K604" s="203" t="s">
        <v>139</v>
      </c>
      <c r="L604" s="45"/>
      <c r="M604" s="208" t="s">
        <v>19</v>
      </c>
      <c r="N604" s="209" t="s">
        <v>43</v>
      </c>
      <c r="O604" s="85"/>
      <c r="P604" s="210">
        <f>O604*H604</f>
        <v>0</v>
      </c>
      <c r="Q604" s="210">
        <v>0</v>
      </c>
      <c r="R604" s="210">
        <f>Q604*H604</f>
        <v>0</v>
      </c>
      <c r="S604" s="210">
        <v>0.97199999999999998</v>
      </c>
      <c r="T604" s="211">
        <f>S604*H604</f>
        <v>12.635999999999999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12" t="s">
        <v>256</v>
      </c>
      <c r="AT604" s="212" t="s">
        <v>135</v>
      </c>
      <c r="AU604" s="212" t="s">
        <v>81</v>
      </c>
      <c r="AY604" s="18" t="s">
        <v>133</v>
      </c>
      <c r="BE604" s="213">
        <f>IF(N604="základní",J604,0)</f>
        <v>0</v>
      </c>
      <c r="BF604" s="213">
        <f>IF(N604="snížená",J604,0)</f>
        <v>0</v>
      </c>
      <c r="BG604" s="213">
        <f>IF(N604="zákl. přenesená",J604,0)</f>
        <v>0</v>
      </c>
      <c r="BH604" s="213">
        <f>IF(N604="sníž. přenesená",J604,0)</f>
        <v>0</v>
      </c>
      <c r="BI604" s="213">
        <f>IF(N604="nulová",J604,0)</f>
        <v>0</v>
      </c>
      <c r="BJ604" s="18" t="s">
        <v>79</v>
      </c>
      <c r="BK604" s="213">
        <f>ROUND(I604*H604,2)</f>
        <v>0</v>
      </c>
      <c r="BL604" s="18" t="s">
        <v>256</v>
      </c>
      <c r="BM604" s="212" t="s">
        <v>561</v>
      </c>
    </row>
    <row r="605" s="2" customFormat="1">
      <c r="A605" s="39"/>
      <c r="B605" s="40"/>
      <c r="C605" s="41"/>
      <c r="D605" s="214" t="s">
        <v>142</v>
      </c>
      <c r="E605" s="41"/>
      <c r="F605" s="215" t="s">
        <v>562</v>
      </c>
      <c r="G605" s="41"/>
      <c r="H605" s="41"/>
      <c r="I605" s="216"/>
      <c r="J605" s="41"/>
      <c r="K605" s="41"/>
      <c r="L605" s="45"/>
      <c r="M605" s="217"/>
      <c r="N605" s="218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142</v>
      </c>
      <c r="AU605" s="18" t="s">
        <v>81</v>
      </c>
    </row>
    <row r="606" s="15" customFormat="1">
      <c r="A606" s="15"/>
      <c r="B606" s="242"/>
      <c r="C606" s="243"/>
      <c r="D606" s="221" t="s">
        <v>144</v>
      </c>
      <c r="E606" s="244" t="s">
        <v>19</v>
      </c>
      <c r="F606" s="245" t="s">
        <v>563</v>
      </c>
      <c r="G606" s="243"/>
      <c r="H606" s="244" t="s">
        <v>19</v>
      </c>
      <c r="I606" s="246"/>
      <c r="J606" s="243"/>
      <c r="K606" s="243"/>
      <c r="L606" s="247"/>
      <c r="M606" s="248"/>
      <c r="N606" s="249"/>
      <c r="O606" s="249"/>
      <c r="P606" s="249"/>
      <c r="Q606" s="249"/>
      <c r="R606" s="249"/>
      <c r="S606" s="249"/>
      <c r="T606" s="250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1" t="s">
        <v>144</v>
      </c>
      <c r="AU606" s="251" t="s">
        <v>81</v>
      </c>
      <c r="AV606" s="15" t="s">
        <v>79</v>
      </c>
      <c r="AW606" s="15" t="s">
        <v>33</v>
      </c>
      <c r="AX606" s="15" t="s">
        <v>72</v>
      </c>
      <c r="AY606" s="251" t="s">
        <v>133</v>
      </c>
    </row>
    <row r="607" s="13" customFormat="1">
      <c r="A607" s="13"/>
      <c r="B607" s="219"/>
      <c r="C607" s="220"/>
      <c r="D607" s="221" t="s">
        <v>144</v>
      </c>
      <c r="E607" s="222" t="s">
        <v>19</v>
      </c>
      <c r="F607" s="223" t="s">
        <v>564</v>
      </c>
      <c r="G607" s="220"/>
      <c r="H607" s="224">
        <v>1</v>
      </c>
      <c r="I607" s="225"/>
      <c r="J607" s="220"/>
      <c r="K607" s="220"/>
      <c r="L607" s="226"/>
      <c r="M607" s="227"/>
      <c r="N607" s="228"/>
      <c r="O607" s="228"/>
      <c r="P607" s="228"/>
      <c r="Q607" s="228"/>
      <c r="R607" s="228"/>
      <c r="S607" s="228"/>
      <c r="T607" s="22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0" t="s">
        <v>144</v>
      </c>
      <c r="AU607" s="230" t="s">
        <v>81</v>
      </c>
      <c r="AV607" s="13" t="s">
        <v>81</v>
      </c>
      <c r="AW607" s="13" t="s">
        <v>33</v>
      </c>
      <c r="AX607" s="13" t="s">
        <v>72</v>
      </c>
      <c r="AY607" s="230" t="s">
        <v>133</v>
      </c>
    </row>
    <row r="608" s="13" customFormat="1">
      <c r="A608" s="13"/>
      <c r="B608" s="219"/>
      <c r="C608" s="220"/>
      <c r="D608" s="221" t="s">
        <v>144</v>
      </c>
      <c r="E608" s="222" t="s">
        <v>19</v>
      </c>
      <c r="F608" s="223" t="s">
        <v>565</v>
      </c>
      <c r="G608" s="220"/>
      <c r="H608" s="224">
        <v>1</v>
      </c>
      <c r="I608" s="225"/>
      <c r="J608" s="220"/>
      <c r="K608" s="220"/>
      <c r="L608" s="226"/>
      <c r="M608" s="227"/>
      <c r="N608" s="228"/>
      <c r="O608" s="228"/>
      <c r="P608" s="228"/>
      <c r="Q608" s="228"/>
      <c r="R608" s="228"/>
      <c r="S608" s="228"/>
      <c r="T608" s="22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0" t="s">
        <v>144</v>
      </c>
      <c r="AU608" s="230" t="s">
        <v>81</v>
      </c>
      <c r="AV608" s="13" t="s">
        <v>81</v>
      </c>
      <c r="AW608" s="13" t="s">
        <v>33</v>
      </c>
      <c r="AX608" s="13" t="s">
        <v>72</v>
      </c>
      <c r="AY608" s="230" t="s">
        <v>133</v>
      </c>
    </row>
    <row r="609" s="13" customFormat="1">
      <c r="A609" s="13"/>
      <c r="B609" s="219"/>
      <c r="C609" s="220"/>
      <c r="D609" s="221" t="s">
        <v>144</v>
      </c>
      <c r="E609" s="222" t="s">
        <v>19</v>
      </c>
      <c r="F609" s="223" t="s">
        <v>566</v>
      </c>
      <c r="G609" s="220"/>
      <c r="H609" s="224">
        <v>1</v>
      </c>
      <c r="I609" s="225"/>
      <c r="J609" s="220"/>
      <c r="K609" s="220"/>
      <c r="L609" s="226"/>
      <c r="M609" s="227"/>
      <c r="N609" s="228"/>
      <c r="O609" s="228"/>
      <c r="P609" s="228"/>
      <c r="Q609" s="228"/>
      <c r="R609" s="228"/>
      <c r="S609" s="228"/>
      <c r="T609" s="22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0" t="s">
        <v>144</v>
      </c>
      <c r="AU609" s="230" t="s">
        <v>81</v>
      </c>
      <c r="AV609" s="13" t="s">
        <v>81</v>
      </c>
      <c r="AW609" s="13" t="s">
        <v>33</v>
      </c>
      <c r="AX609" s="13" t="s">
        <v>72</v>
      </c>
      <c r="AY609" s="230" t="s">
        <v>133</v>
      </c>
    </row>
    <row r="610" s="13" customFormat="1">
      <c r="A610" s="13"/>
      <c r="B610" s="219"/>
      <c r="C610" s="220"/>
      <c r="D610" s="221" t="s">
        <v>144</v>
      </c>
      <c r="E610" s="222" t="s">
        <v>19</v>
      </c>
      <c r="F610" s="223" t="s">
        <v>567</v>
      </c>
      <c r="G610" s="220"/>
      <c r="H610" s="224">
        <v>1</v>
      </c>
      <c r="I610" s="225"/>
      <c r="J610" s="220"/>
      <c r="K610" s="220"/>
      <c r="L610" s="226"/>
      <c r="M610" s="227"/>
      <c r="N610" s="228"/>
      <c r="O610" s="228"/>
      <c r="P610" s="228"/>
      <c r="Q610" s="228"/>
      <c r="R610" s="228"/>
      <c r="S610" s="228"/>
      <c r="T610" s="22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0" t="s">
        <v>144</v>
      </c>
      <c r="AU610" s="230" t="s">
        <v>81</v>
      </c>
      <c r="AV610" s="13" t="s">
        <v>81</v>
      </c>
      <c r="AW610" s="13" t="s">
        <v>33</v>
      </c>
      <c r="AX610" s="13" t="s">
        <v>72</v>
      </c>
      <c r="AY610" s="230" t="s">
        <v>133</v>
      </c>
    </row>
    <row r="611" s="13" customFormat="1">
      <c r="A611" s="13"/>
      <c r="B611" s="219"/>
      <c r="C611" s="220"/>
      <c r="D611" s="221" t="s">
        <v>144</v>
      </c>
      <c r="E611" s="222" t="s">
        <v>19</v>
      </c>
      <c r="F611" s="223" t="s">
        <v>568</v>
      </c>
      <c r="G611" s="220"/>
      <c r="H611" s="224">
        <v>1</v>
      </c>
      <c r="I611" s="225"/>
      <c r="J611" s="220"/>
      <c r="K611" s="220"/>
      <c r="L611" s="226"/>
      <c r="M611" s="227"/>
      <c r="N611" s="228"/>
      <c r="O611" s="228"/>
      <c r="P611" s="228"/>
      <c r="Q611" s="228"/>
      <c r="R611" s="228"/>
      <c r="S611" s="228"/>
      <c r="T611" s="22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0" t="s">
        <v>144</v>
      </c>
      <c r="AU611" s="230" t="s">
        <v>81</v>
      </c>
      <c r="AV611" s="13" t="s">
        <v>81</v>
      </c>
      <c r="AW611" s="13" t="s">
        <v>33</v>
      </c>
      <c r="AX611" s="13" t="s">
        <v>72</v>
      </c>
      <c r="AY611" s="230" t="s">
        <v>133</v>
      </c>
    </row>
    <row r="612" s="13" customFormat="1">
      <c r="A612" s="13"/>
      <c r="B612" s="219"/>
      <c r="C612" s="220"/>
      <c r="D612" s="221" t="s">
        <v>144</v>
      </c>
      <c r="E612" s="222" t="s">
        <v>19</v>
      </c>
      <c r="F612" s="223" t="s">
        <v>569</v>
      </c>
      <c r="G612" s="220"/>
      <c r="H612" s="224">
        <v>1</v>
      </c>
      <c r="I612" s="225"/>
      <c r="J612" s="220"/>
      <c r="K612" s="220"/>
      <c r="L612" s="226"/>
      <c r="M612" s="227"/>
      <c r="N612" s="228"/>
      <c r="O612" s="228"/>
      <c r="P612" s="228"/>
      <c r="Q612" s="228"/>
      <c r="R612" s="228"/>
      <c r="S612" s="228"/>
      <c r="T612" s="229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0" t="s">
        <v>144</v>
      </c>
      <c r="AU612" s="230" t="s">
        <v>81</v>
      </c>
      <c r="AV612" s="13" t="s">
        <v>81</v>
      </c>
      <c r="AW612" s="13" t="s">
        <v>33</v>
      </c>
      <c r="AX612" s="13" t="s">
        <v>72</v>
      </c>
      <c r="AY612" s="230" t="s">
        <v>133</v>
      </c>
    </row>
    <row r="613" s="13" customFormat="1">
      <c r="A613" s="13"/>
      <c r="B613" s="219"/>
      <c r="C613" s="220"/>
      <c r="D613" s="221" t="s">
        <v>144</v>
      </c>
      <c r="E613" s="222" t="s">
        <v>19</v>
      </c>
      <c r="F613" s="223" t="s">
        <v>570</v>
      </c>
      <c r="G613" s="220"/>
      <c r="H613" s="224">
        <v>1</v>
      </c>
      <c r="I613" s="225"/>
      <c r="J613" s="220"/>
      <c r="K613" s="220"/>
      <c r="L613" s="226"/>
      <c r="M613" s="227"/>
      <c r="N613" s="228"/>
      <c r="O613" s="228"/>
      <c r="P613" s="228"/>
      <c r="Q613" s="228"/>
      <c r="R613" s="228"/>
      <c r="S613" s="228"/>
      <c r="T613" s="22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0" t="s">
        <v>144</v>
      </c>
      <c r="AU613" s="230" t="s">
        <v>81</v>
      </c>
      <c r="AV613" s="13" t="s">
        <v>81</v>
      </c>
      <c r="AW613" s="13" t="s">
        <v>33</v>
      </c>
      <c r="AX613" s="13" t="s">
        <v>72</v>
      </c>
      <c r="AY613" s="230" t="s">
        <v>133</v>
      </c>
    </row>
    <row r="614" s="13" customFormat="1">
      <c r="A614" s="13"/>
      <c r="B614" s="219"/>
      <c r="C614" s="220"/>
      <c r="D614" s="221" t="s">
        <v>144</v>
      </c>
      <c r="E614" s="222" t="s">
        <v>19</v>
      </c>
      <c r="F614" s="223" t="s">
        <v>571</v>
      </c>
      <c r="G614" s="220"/>
      <c r="H614" s="224">
        <v>1</v>
      </c>
      <c r="I614" s="225"/>
      <c r="J614" s="220"/>
      <c r="K614" s="220"/>
      <c r="L614" s="226"/>
      <c r="M614" s="227"/>
      <c r="N614" s="228"/>
      <c r="O614" s="228"/>
      <c r="P614" s="228"/>
      <c r="Q614" s="228"/>
      <c r="R614" s="228"/>
      <c r="S614" s="228"/>
      <c r="T614" s="229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0" t="s">
        <v>144</v>
      </c>
      <c r="AU614" s="230" t="s">
        <v>81</v>
      </c>
      <c r="AV614" s="13" t="s">
        <v>81</v>
      </c>
      <c r="AW614" s="13" t="s">
        <v>33</v>
      </c>
      <c r="AX614" s="13" t="s">
        <v>72</v>
      </c>
      <c r="AY614" s="230" t="s">
        <v>133</v>
      </c>
    </row>
    <row r="615" s="13" customFormat="1">
      <c r="A615" s="13"/>
      <c r="B615" s="219"/>
      <c r="C615" s="220"/>
      <c r="D615" s="221" t="s">
        <v>144</v>
      </c>
      <c r="E615" s="222" t="s">
        <v>19</v>
      </c>
      <c r="F615" s="223" t="s">
        <v>572</v>
      </c>
      <c r="G615" s="220"/>
      <c r="H615" s="224">
        <v>1</v>
      </c>
      <c r="I615" s="225"/>
      <c r="J615" s="220"/>
      <c r="K615" s="220"/>
      <c r="L615" s="226"/>
      <c r="M615" s="227"/>
      <c r="N615" s="228"/>
      <c r="O615" s="228"/>
      <c r="P615" s="228"/>
      <c r="Q615" s="228"/>
      <c r="R615" s="228"/>
      <c r="S615" s="228"/>
      <c r="T615" s="22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0" t="s">
        <v>144</v>
      </c>
      <c r="AU615" s="230" t="s">
        <v>81</v>
      </c>
      <c r="AV615" s="13" t="s">
        <v>81</v>
      </c>
      <c r="AW615" s="13" t="s">
        <v>33</v>
      </c>
      <c r="AX615" s="13" t="s">
        <v>72</v>
      </c>
      <c r="AY615" s="230" t="s">
        <v>133</v>
      </c>
    </row>
    <row r="616" s="13" customFormat="1">
      <c r="A616" s="13"/>
      <c r="B616" s="219"/>
      <c r="C616" s="220"/>
      <c r="D616" s="221" t="s">
        <v>144</v>
      </c>
      <c r="E616" s="222" t="s">
        <v>19</v>
      </c>
      <c r="F616" s="223" t="s">
        <v>573</v>
      </c>
      <c r="G616" s="220"/>
      <c r="H616" s="224">
        <v>1</v>
      </c>
      <c r="I616" s="225"/>
      <c r="J616" s="220"/>
      <c r="K616" s="220"/>
      <c r="L616" s="226"/>
      <c r="M616" s="227"/>
      <c r="N616" s="228"/>
      <c r="O616" s="228"/>
      <c r="P616" s="228"/>
      <c r="Q616" s="228"/>
      <c r="R616" s="228"/>
      <c r="S616" s="228"/>
      <c r="T616" s="229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0" t="s">
        <v>144</v>
      </c>
      <c r="AU616" s="230" t="s">
        <v>81</v>
      </c>
      <c r="AV616" s="13" t="s">
        <v>81</v>
      </c>
      <c r="AW616" s="13" t="s">
        <v>33</v>
      </c>
      <c r="AX616" s="13" t="s">
        <v>72</v>
      </c>
      <c r="AY616" s="230" t="s">
        <v>133</v>
      </c>
    </row>
    <row r="617" s="13" customFormat="1">
      <c r="A617" s="13"/>
      <c r="B617" s="219"/>
      <c r="C617" s="220"/>
      <c r="D617" s="221" t="s">
        <v>144</v>
      </c>
      <c r="E617" s="222" t="s">
        <v>19</v>
      </c>
      <c r="F617" s="223" t="s">
        <v>574</v>
      </c>
      <c r="G617" s="220"/>
      <c r="H617" s="224">
        <v>1</v>
      </c>
      <c r="I617" s="225"/>
      <c r="J617" s="220"/>
      <c r="K617" s="220"/>
      <c r="L617" s="226"/>
      <c r="M617" s="227"/>
      <c r="N617" s="228"/>
      <c r="O617" s="228"/>
      <c r="P617" s="228"/>
      <c r="Q617" s="228"/>
      <c r="R617" s="228"/>
      <c r="S617" s="228"/>
      <c r="T617" s="229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0" t="s">
        <v>144</v>
      </c>
      <c r="AU617" s="230" t="s">
        <v>81</v>
      </c>
      <c r="AV617" s="13" t="s">
        <v>81</v>
      </c>
      <c r="AW617" s="13" t="s">
        <v>33</v>
      </c>
      <c r="AX617" s="13" t="s">
        <v>72</v>
      </c>
      <c r="AY617" s="230" t="s">
        <v>133</v>
      </c>
    </row>
    <row r="618" s="13" customFormat="1">
      <c r="A618" s="13"/>
      <c r="B618" s="219"/>
      <c r="C618" s="220"/>
      <c r="D618" s="221" t="s">
        <v>144</v>
      </c>
      <c r="E618" s="222" t="s">
        <v>19</v>
      </c>
      <c r="F618" s="223" t="s">
        <v>575</v>
      </c>
      <c r="G618" s="220"/>
      <c r="H618" s="224">
        <v>1</v>
      </c>
      <c r="I618" s="225"/>
      <c r="J618" s="220"/>
      <c r="K618" s="220"/>
      <c r="L618" s="226"/>
      <c r="M618" s="227"/>
      <c r="N618" s="228"/>
      <c r="O618" s="228"/>
      <c r="P618" s="228"/>
      <c r="Q618" s="228"/>
      <c r="R618" s="228"/>
      <c r="S618" s="228"/>
      <c r="T618" s="229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0" t="s">
        <v>144</v>
      </c>
      <c r="AU618" s="230" t="s">
        <v>81</v>
      </c>
      <c r="AV618" s="13" t="s">
        <v>81</v>
      </c>
      <c r="AW618" s="13" t="s">
        <v>33</v>
      </c>
      <c r="AX618" s="13" t="s">
        <v>72</v>
      </c>
      <c r="AY618" s="230" t="s">
        <v>133</v>
      </c>
    </row>
    <row r="619" s="13" customFormat="1">
      <c r="A619" s="13"/>
      <c r="B619" s="219"/>
      <c r="C619" s="220"/>
      <c r="D619" s="221" t="s">
        <v>144</v>
      </c>
      <c r="E619" s="222" t="s">
        <v>19</v>
      </c>
      <c r="F619" s="223" t="s">
        <v>576</v>
      </c>
      <c r="G619" s="220"/>
      <c r="H619" s="224">
        <v>1</v>
      </c>
      <c r="I619" s="225"/>
      <c r="J619" s="220"/>
      <c r="K619" s="220"/>
      <c r="L619" s="226"/>
      <c r="M619" s="227"/>
      <c r="N619" s="228"/>
      <c r="O619" s="228"/>
      <c r="P619" s="228"/>
      <c r="Q619" s="228"/>
      <c r="R619" s="228"/>
      <c r="S619" s="228"/>
      <c r="T619" s="229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0" t="s">
        <v>144</v>
      </c>
      <c r="AU619" s="230" t="s">
        <v>81</v>
      </c>
      <c r="AV619" s="13" t="s">
        <v>81</v>
      </c>
      <c r="AW619" s="13" t="s">
        <v>33</v>
      </c>
      <c r="AX619" s="13" t="s">
        <v>72</v>
      </c>
      <c r="AY619" s="230" t="s">
        <v>133</v>
      </c>
    </row>
    <row r="620" s="14" customFormat="1">
      <c r="A620" s="14"/>
      <c r="B620" s="231"/>
      <c r="C620" s="232"/>
      <c r="D620" s="221" t="s">
        <v>144</v>
      </c>
      <c r="E620" s="233" t="s">
        <v>19</v>
      </c>
      <c r="F620" s="234" t="s">
        <v>146</v>
      </c>
      <c r="G620" s="232"/>
      <c r="H620" s="235">
        <v>13</v>
      </c>
      <c r="I620" s="236"/>
      <c r="J620" s="232"/>
      <c r="K620" s="232"/>
      <c r="L620" s="237"/>
      <c r="M620" s="238"/>
      <c r="N620" s="239"/>
      <c r="O620" s="239"/>
      <c r="P620" s="239"/>
      <c r="Q620" s="239"/>
      <c r="R620" s="239"/>
      <c r="S620" s="239"/>
      <c r="T620" s="240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1" t="s">
        <v>144</v>
      </c>
      <c r="AU620" s="241" t="s">
        <v>81</v>
      </c>
      <c r="AV620" s="14" t="s">
        <v>140</v>
      </c>
      <c r="AW620" s="14" t="s">
        <v>33</v>
      </c>
      <c r="AX620" s="14" t="s">
        <v>79</v>
      </c>
      <c r="AY620" s="241" t="s">
        <v>133</v>
      </c>
    </row>
    <row r="621" s="2" customFormat="1" ht="16.5" customHeight="1">
      <c r="A621" s="39"/>
      <c r="B621" s="40"/>
      <c r="C621" s="201" t="s">
        <v>577</v>
      </c>
      <c r="D621" s="201" t="s">
        <v>135</v>
      </c>
      <c r="E621" s="202" t="s">
        <v>578</v>
      </c>
      <c r="F621" s="203" t="s">
        <v>579</v>
      </c>
      <c r="G621" s="204" t="s">
        <v>138</v>
      </c>
      <c r="H621" s="205">
        <v>13</v>
      </c>
      <c r="I621" s="206"/>
      <c r="J621" s="207">
        <f>ROUND(I621*H621,2)</f>
        <v>0</v>
      </c>
      <c r="K621" s="203" t="s">
        <v>139</v>
      </c>
      <c r="L621" s="45"/>
      <c r="M621" s="208" t="s">
        <v>19</v>
      </c>
      <c r="N621" s="209" t="s">
        <v>43</v>
      </c>
      <c r="O621" s="85"/>
      <c r="P621" s="210">
        <f>O621*H621</f>
        <v>0</v>
      </c>
      <c r="Q621" s="210">
        <v>0</v>
      </c>
      <c r="R621" s="210">
        <f>Q621*H621</f>
        <v>0</v>
      </c>
      <c r="S621" s="210">
        <v>0</v>
      </c>
      <c r="T621" s="211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12" t="s">
        <v>256</v>
      </c>
      <c r="AT621" s="212" t="s">
        <v>135</v>
      </c>
      <c r="AU621" s="212" t="s">
        <v>81</v>
      </c>
      <c r="AY621" s="18" t="s">
        <v>133</v>
      </c>
      <c r="BE621" s="213">
        <f>IF(N621="základní",J621,0)</f>
        <v>0</v>
      </c>
      <c r="BF621" s="213">
        <f>IF(N621="snížená",J621,0)</f>
        <v>0</v>
      </c>
      <c r="BG621" s="213">
        <f>IF(N621="zákl. přenesená",J621,0)</f>
        <v>0</v>
      </c>
      <c r="BH621" s="213">
        <f>IF(N621="sníž. přenesená",J621,0)</f>
        <v>0</v>
      </c>
      <c r="BI621" s="213">
        <f>IF(N621="nulová",J621,0)</f>
        <v>0</v>
      </c>
      <c r="BJ621" s="18" t="s">
        <v>79</v>
      </c>
      <c r="BK621" s="213">
        <f>ROUND(I621*H621,2)</f>
        <v>0</v>
      </c>
      <c r="BL621" s="18" t="s">
        <v>256</v>
      </c>
      <c r="BM621" s="212" t="s">
        <v>580</v>
      </c>
    </row>
    <row r="622" s="2" customFormat="1">
      <c r="A622" s="39"/>
      <c r="B622" s="40"/>
      <c r="C622" s="41"/>
      <c r="D622" s="214" t="s">
        <v>142</v>
      </c>
      <c r="E622" s="41"/>
      <c r="F622" s="215" t="s">
        <v>581</v>
      </c>
      <c r="G622" s="41"/>
      <c r="H622" s="41"/>
      <c r="I622" s="216"/>
      <c r="J622" s="41"/>
      <c r="K622" s="41"/>
      <c r="L622" s="45"/>
      <c r="M622" s="217"/>
      <c r="N622" s="218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142</v>
      </c>
      <c r="AU622" s="18" t="s">
        <v>81</v>
      </c>
    </row>
    <row r="623" s="15" customFormat="1">
      <c r="A623" s="15"/>
      <c r="B623" s="242"/>
      <c r="C623" s="243"/>
      <c r="D623" s="221" t="s">
        <v>144</v>
      </c>
      <c r="E623" s="244" t="s">
        <v>19</v>
      </c>
      <c r="F623" s="245" t="s">
        <v>563</v>
      </c>
      <c r="G623" s="243"/>
      <c r="H623" s="244" t="s">
        <v>19</v>
      </c>
      <c r="I623" s="246"/>
      <c r="J623" s="243"/>
      <c r="K623" s="243"/>
      <c r="L623" s="247"/>
      <c r="M623" s="248"/>
      <c r="N623" s="249"/>
      <c r="O623" s="249"/>
      <c r="P623" s="249"/>
      <c r="Q623" s="249"/>
      <c r="R623" s="249"/>
      <c r="S623" s="249"/>
      <c r="T623" s="250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1" t="s">
        <v>144</v>
      </c>
      <c r="AU623" s="251" t="s">
        <v>81</v>
      </c>
      <c r="AV623" s="15" t="s">
        <v>79</v>
      </c>
      <c r="AW623" s="15" t="s">
        <v>33</v>
      </c>
      <c r="AX623" s="15" t="s">
        <v>72</v>
      </c>
      <c r="AY623" s="251" t="s">
        <v>133</v>
      </c>
    </row>
    <row r="624" s="13" customFormat="1">
      <c r="A624" s="13"/>
      <c r="B624" s="219"/>
      <c r="C624" s="220"/>
      <c r="D624" s="221" t="s">
        <v>144</v>
      </c>
      <c r="E624" s="222" t="s">
        <v>19</v>
      </c>
      <c r="F624" s="223" t="s">
        <v>564</v>
      </c>
      <c r="G624" s="220"/>
      <c r="H624" s="224">
        <v>1</v>
      </c>
      <c r="I624" s="225"/>
      <c r="J624" s="220"/>
      <c r="K624" s="220"/>
      <c r="L624" s="226"/>
      <c r="M624" s="227"/>
      <c r="N624" s="228"/>
      <c r="O624" s="228"/>
      <c r="P624" s="228"/>
      <c r="Q624" s="228"/>
      <c r="R624" s="228"/>
      <c r="S624" s="228"/>
      <c r="T624" s="229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0" t="s">
        <v>144</v>
      </c>
      <c r="AU624" s="230" t="s">
        <v>81</v>
      </c>
      <c r="AV624" s="13" t="s">
        <v>81</v>
      </c>
      <c r="AW624" s="13" t="s">
        <v>33</v>
      </c>
      <c r="AX624" s="13" t="s">
        <v>72</v>
      </c>
      <c r="AY624" s="230" t="s">
        <v>133</v>
      </c>
    </row>
    <row r="625" s="13" customFormat="1">
      <c r="A625" s="13"/>
      <c r="B625" s="219"/>
      <c r="C625" s="220"/>
      <c r="D625" s="221" t="s">
        <v>144</v>
      </c>
      <c r="E625" s="222" t="s">
        <v>19</v>
      </c>
      <c r="F625" s="223" t="s">
        <v>565</v>
      </c>
      <c r="G625" s="220"/>
      <c r="H625" s="224">
        <v>1</v>
      </c>
      <c r="I625" s="225"/>
      <c r="J625" s="220"/>
      <c r="K625" s="220"/>
      <c r="L625" s="226"/>
      <c r="M625" s="227"/>
      <c r="N625" s="228"/>
      <c r="O625" s="228"/>
      <c r="P625" s="228"/>
      <c r="Q625" s="228"/>
      <c r="R625" s="228"/>
      <c r="S625" s="228"/>
      <c r="T625" s="229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0" t="s">
        <v>144</v>
      </c>
      <c r="AU625" s="230" t="s">
        <v>81</v>
      </c>
      <c r="AV625" s="13" t="s">
        <v>81</v>
      </c>
      <c r="AW625" s="13" t="s">
        <v>33</v>
      </c>
      <c r="AX625" s="13" t="s">
        <v>72</v>
      </c>
      <c r="AY625" s="230" t="s">
        <v>133</v>
      </c>
    </row>
    <row r="626" s="13" customFormat="1">
      <c r="A626" s="13"/>
      <c r="B626" s="219"/>
      <c r="C626" s="220"/>
      <c r="D626" s="221" t="s">
        <v>144</v>
      </c>
      <c r="E626" s="222" t="s">
        <v>19</v>
      </c>
      <c r="F626" s="223" t="s">
        <v>566</v>
      </c>
      <c r="G626" s="220"/>
      <c r="H626" s="224">
        <v>1</v>
      </c>
      <c r="I626" s="225"/>
      <c r="J626" s="220"/>
      <c r="K626" s="220"/>
      <c r="L626" s="226"/>
      <c r="M626" s="227"/>
      <c r="N626" s="228"/>
      <c r="O626" s="228"/>
      <c r="P626" s="228"/>
      <c r="Q626" s="228"/>
      <c r="R626" s="228"/>
      <c r="S626" s="228"/>
      <c r="T626" s="22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0" t="s">
        <v>144</v>
      </c>
      <c r="AU626" s="230" t="s">
        <v>81</v>
      </c>
      <c r="AV626" s="13" t="s">
        <v>81</v>
      </c>
      <c r="AW626" s="13" t="s">
        <v>33</v>
      </c>
      <c r="AX626" s="13" t="s">
        <v>72</v>
      </c>
      <c r="AY626" s="230" t="s">
        <v>133</v>
      </c>
    </row>
    <row r="627" s="13" customFormat="1">
      <c r="A627" s="13"/>
      <c r="B627" s="219"/>
      <c r="C627" s="220"/>
      <c r="D627" s="221" t="s">
        <v>144</v>
      </c>
      <c r="E627" s="222" t="s">
        <v>19</v>
      </c>
      <c r="F627" s="223" t="s">
        <v>567</v>
      </c>
      <c r="G627" s="220"/>
      <c r="H627" s="224">
        <v>1</v>
      </c>
      <c r="I627" s="225"/>
      <c r="J627" s="220"/>
      <c r="K627" s="220"/>
      <c r="L627" s="226"/>
      <c r="M627" s="227"/>
      <c r="N627" s="228"/>
      <c r="O627" s="228"/>
      <c r="P627" s="228"/>
      <c r="Q627" s="228"/>
      <c r="R627" s="228"/>
      <c r="S627" s="228"/>
      <c r="T627" s="229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0" t="s">
        <v>144</v>
      </c>
      <c r="AU627" s="230" t="s">
        <v>81</v>
      </c>
      <c r="AV627" s="13" t="s">
        <v>81</v>
      </c>
      <c r="AW627" s="13" t="s">
        <v>33</v>
      </c>
      <c r="AX627" s="13" t="s">
        <v>72</v>
      </c>
      <c r="AY627" s="230" t="s">
        <v>133</v>
      </c>
    </row>
    <row r="628" s="13" customFormat="1">
      <c r="A628" s="13"/>
      <c r="B628" s="219"/>
      <c r="C628" s="220"/>
      <c r="D628" s="221" t="s">
        <v>144</v>
      </c>
      <c r="E628" s="222" t="s">
        <v>19</v>
      </c>
      <c r="F628" s="223" t="s">
        <v>568</v>
      </c>
      <c r="G628" s="220"/>
      <c r="H628" s="224">
        <v>1</v>
      </c>
      <c r="I628" s="225"/>
      <c r="J628" s="220"/>
      <c r="K628" s="220"/>
      <c r="L628" s="226"/>
      <c r="M628" s="227"/>
      <c r="N628" s="228"/>
      <c r="O628" s="228"/>
      <c r="P628" s="228"/>
      <c r="Q628" s="228"/>
      <c r="R628" s="228"/>
      <c r="S628" s="228"/>
      <c r="T628" s="229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0" t="s">
        <v>144</v>
      </c>
      <c r="AU628" s="230" t="s">
        <v>81</v>
      </c>
      <c r="AV628" s="13" t="s">
        <v>81</v>
      </c>
      <c r="AW628" s="13" t="s">
        <v>33</v>
      </c>
      <c r="AX628" s="13" t="s">
        <v>72</v>
      </c>
      <c r="AY628" s="230" t="s">
        <v>133</v>
      </c>
    </row>
    <row r="629" s="13" customFormat="1">
      <c r="A629" s="13"/>
      <c r="B629" s="219"/>
      <c r="C629" s="220"/>
      <c r="D629" s="221" t="s">
        <v>144</v>
      </c>
      <c r="E629" s="222" t="s">
        <v>19</v>
      </c>
      <c r="F629" s="223" t="s">
        <v>569</v>
      </c>
      <c r="G629" s="220"/>
      <c r="H629" s="224">
        <v>1</v>
      </c>
      <c r="I629" s="225"/>
      <c r="J629" s="220"/>
      <c r="K629" s="220"/>
      <c r="L629" s="226"/>
      <c r="M629" s="227"/>
      <c r="N629" s="228"/>
      <c r="O629" s="228"/>
      <c r="P629" s="228"/>
      <c r="Q629" s="228"/>
      <c r="R629" s="228"/>
      <c r="S629" s="228"/>
      <c r="T629" s="229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0" t="s">
        <v>144</v>
      </c>
      <c r="AU629" s="230" t="s">
        <v>81</v>
      </c>
      <c r="AV629" s="13" t="s">
        <v>81</v>
      </c>
      <c r="AW629" s="13" t="s">
        <v>33</v>
      </c>
      <c r="AX629" s="13" t="s">
        <v>72</v>
      </c>
      <c r="AY629" s="230" t="s">
        <v>133</v>
      </c>
    </row>
    <row r="630" s="13" customFormat="1">
      <c r="A630" s="13"/>
      <c r="B630" s="219"/>
      <c r="C630" s="220"/>
      <c r="D630" s="221" t="s">
        <v>144</v>
      </c>
      <c r="E630" s="222" t="s">
        <v>19</v>
      </c>
      <c r="F630" s="223" t="s">
        <v>570</v>
      </c>
      <c r="G630" s="220"/>
      <c r="H630" s="224">
        <v>1</v>
      </c>
      <c r="I630" s="225"/>
      <c r="J630" s="220"/>
      <c r="K630" s="220"/>
      <c r="L630" s="226"/>
      <c r="M630" s="227"/>
      <c r="N630" s="228"/>
      <c r="O630" s="228"/>
      <c r="P630" s="228"/>
      <c r="Q630" s="228"/>
      <c r="R630" s="228"/>
      <c r="S630" s="228"/>
      <c r="T630" s="22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0" t="s">
        <v>144</v>
      </c>
      <c r="AU630" s="230" t="s">
        <v>81</v>
      </c>
      <c r="AV630" s="13" t="s">
        <v>81</v>
      </c>
      <c r="AW630" s="13" t="s">
        <v>33</v>
      </c>
      <c r="AX630" s="13" t="s">
        <v>72</v>
      </c>
      <c r="AY630" s="230" t="s">
        <v>133</v>
      </c>
    </row>
    <row r="631" s="13" customFormat="1">
      <c r="A631" s="13"/>
      <c r="B631" s="219"/>
      <c r="C631" s="220"/>
      <c r="D631" s="221" t="s">
        <v>144</v>
      </c>
      <c r="E631" s="222" t="s">
        <v>19</v>
      </c>
      <c r="F631" s="223" t="s">
        <v>571</v>
      </c>
      <c r="G631" s="220"/>
      <c r="H631" s="224">
        <v>1</v>
      </c>
      <c r="I631" s="225"/>
      <c r="J631" s="220"/>
      <c r="K631" s="220"/>
      <c r="L631" s="226"/>
      <c r="M631" s="227"/>
      <c r="N631" s="228"/>
      <c r="O631" s="228"/>
      <c r="P631" s="228"/>
      <c r="Q631" s="228"/>
      <c r="R631" s="228"/>
      <c r="S631" s="228"/>
      <c r="T631" s="229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0" t="s">
        <v>144</v>
      </c>
      <c r="AU631" s="230" t="s">
        <v>81</v>
      </c>
      <c r="AV631" s="13" t="s">
        <v>81</v>
      </c>
      <c r="AW631" s="13" t="s">
        <v>33</v>
      </c>
      <c r="AX631" s="13" t="s">
        <v>72</v>
      </c>
      <c r="AY631" s="230" t="s">
        <v>133</v>
      </c>
    </row>
    <row r="632" s="13" customFormat="1">
      <c r="A632" s="13"/>
      <c r="B632" s="219"/>
      <c r="C632" s="220"/>
      <c r="D632" s="221" t="s">
        <v>144</v>
      </c>
      <c r="E632" s="222" t="s">
        <v>19</v>
      </c>
      <c r="F632" s="223" t="s">
        <v>572</v>
      </c>
      <c r="G632" s="220"/>
      <c r="H632" s="224">
        <v>1</v>
      </c>
      <c r="I632" s="225"/>
      <c r="J632" s="220"/>
      <c r="K632" s="220"/>
      <c r="L632" s="226"/>
      <c r="M632" s="227"/>
      <c r="N632" s="228"/>
      <c r="O632" s="228"/>
      <c r="P632" s="228"/>
      <c r="Q632" s="228"/>
      <c r="R632" s="228"/>
      <c r="S632" s="228"/>
      <c r="T632" s="22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0" t="s">
        <v>144</v>
      </c>
      <c r="AU632" s="230" t="s">
        <v>81</v>
      </c>
      <c r="AV632" s="13" t="s">
        <v>81</v>
      </c>
      <c r="AW632" s="13" t="s">
        <v>33</v>
      </c>
      <c r="AX632" s="13" t="s">
        <v>72</v>
      </c>
      <c r="AY632" s="230" t="s">
        <v>133</v>
      </c>
    </row>
    <row r="633" s="13" customFormat="1">
      <c r="A633" s="13"/>
      <c r="B633" s="219"/>
      <c r="C633" s="220"/>
      <c r="D633" s="221" t="s">
        <v>144</v>
      </c>
      <c r="E633" s="222" t="s">
        <v>19</v>
      </c>
      <c r="F633" s="223" t="s">
        <v>573</v>
      </c>
      <c r="G633" s="220"/>
      <c r="H633" s="224">
        <v>1</v>
      </c>
      <c r="I633" s="225"/>
      <c r="J633" s="220"/>
      <c r="K633" s="220"/>
      <c r="L633" s="226"/>
      <c r="M633" s="227"/>
      <c r="N633" s="228"/>
      <c r="O633" s="228"/>
      <c r="P633" s="228"/>
      <c r="Q633" s="228"/>
      <c r="R633" s="228"/>
      <c r="S633" s="228"/>
      <c r="T633" s="229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0" t="s">
        <v>144</v>
      </c>
      <c r="AU633" s="230" t="s">
        <v>81</v>
      </c>
      <c r="AV633" s="13" t="s">
        <v>81</v>
      </c>
      <c r="AW633" s="13" t="s">
        <v>33</v>
      </c>
      <c r="AX633" s="13" t="s">
        <v>72</v>
      </c>
      <c r="AY633" s="230" t="s">
        <v>133</v>
      </c>
    </row>
    <row r="634" s="13" customFormat="1">
      <c r="A634" s="13"/>
      <c r="B634" s="219"/>
      <c r="C634" s="220"/>
      <c r="D634" s="221" t="s">
        <v>144</v>
      </c>
      <c r="E634" s="222" t="s">
        <v>19</v>
      </c>
      <c r="F634" s="223" t="s">
        <v>574</v>
      </c>
      <c r="G634" s="220"/>
      <c r="H634" s="224">
        <v>1</v>
      </c>
      <c r="I634" s="225"/>
      <c r="J634" s="220"/>
      <c r="K634" s="220"/>
      <c r="L634" s="226"/>
      <c r="M634" s="227"/>
      <c r="N634" s="228"/>
      <c r="O634" s="228"/>
      <c r="P634" s="228"/>
      <c r="Q634" s="228"/>
      <c r="R634" s="228"/>
      <c r="S634" s="228"/>
      <c r="T634" s="229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0" t="s">
        <v>144</v>
      </c>
      <c r="AU634" s="230" t="s">
        <v>81</v>
      </c>
      <c r="AV634" s="13" t="s">
        <v>81</v>
      </c>
      <c r="AW634" s="13" t="s">
        <v>33</v>
      </c>
      <c r="AX634" s="13" t="s">
        <v>72</v>
      </c>
      <c r="AY634" s="230" t="s">
        <v>133</v>
      </c>
    </row>
    <row r="635" s="13" customFormat="1">
      <c r="A635" s="13"/>
      <c r="B635" s="219"/>
      <c r="C635" s="220"/>
      <c r="D635" s="221" t="s">
        <v>144</v>
      </c>
      <c r="E635" s="222" t="s">
        <v>19</v>
      </c>
      <c r="F635" s="223" t="s">
        <v>575</v>
      </c>
      <c r="G635" s="220"/>
      <c r="H635" s="224">
        <v>1</v>
      </c>
      <c r="I635" s="225"/>
      <c r="J635" s="220"/>
      <c r="K635" s="220"/>
      <c r="L635" s="226"/>
      <c r="M635" s="227"/>
      <c r="N635" s="228"/>
      <c r="O635" s="228"/>
      <c r="P635" s="228"/>
      <c r="Q635" s="228"/>
      <c r="R635" s="228"/>
      <c r="S635" s="228"/>
      <c r="T635" s="22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0" t="s">
        <v>144</v>
      </c>
      <c r="AU635" s="230" t="s">
        <v>81</v>
      </c>
      <c r="AV635" s="13" t="s">
        <v>81</v>
      </c>
      <c r="AW635" s="13" t="s">
        <v>33</v>
      </c>
      <c r="AX635" s="13" t="s">
        <v>72</v>
      </c>
      <c r="AY635" s="230" t="s">
        <v>133</v>
      </c>
    </row>
    <row r="636" s="13" customFormat="1">
      <c r="A636" s="13"/>
      <c r="B636" s="219"/>
      <c r="C636" s="220"/>
      <c r="D636" s="221" t="s">
        <v>144</v>
      </c>
      <c r="E636" s="222" t="s">
        <v>19</v>
      </c>
      <c r="F636" s="223" t="s">
        <v>576</v>
      </c>
      <c r="G636" s="220"/>
      <c r="H636" s="224">
        <v>1</v>
      </c>
      <c r="I636" s="225"/>
      <c r="J636" s="220"/>
      <c r="K636" s="220"/>
      <c r="L636" s="226"/>
      <c r="M636" s="227"/>
      <c r="N636" s="228"/>
      <c r="O636" s="228"/>
      <c r="P636" s="228"/>
      <c r="Q636" s="228"/>
      <c r="R636" s="228"/>
      <c r="S636" s="228"/>
      <c r="T636" s="229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0" t="s">
        <v>144</v>
      </c>
      <c r="AU636" s="230" t="s">
        <v>81</v>
      </c>
      <c r="AV636" s="13" t="s">
        <v>81</v>
      </c>
      <c r="AW636" s="13" t="s">
        <v>33</v>
      </c>
      <c r="AX636" s="13" t="s">
        <v>72</v>
      </c>
      <c r="AY636" s="230" t="s">
        <v>133</v>
      </c>
    </row>
    <row r="637" s="14" customFormat="1">
      <c r="A637" s="14"/>
      <c r="B637" s="231"/>
      <c r="C637" s="232"/>
      <c r="D637" s="221" t="s">
        <v>144</v>
      </c>
      <c r="E637" s="233" t="s">
        <v>19</v>
      </c>
      <c r="F637" s="234" t="s">
        <v>146</v>
      </c>
      <c r="G637" s="232"/>
      <c r="H637" s="235">
        <v>13</v>
      </c>
      <c r="I637" s="236"/>
      <c r="J637" s="232"/>
      <c r="K637" s="232"/>
      <c r="L637" s="237"/>
      <c r="M637" s="238"/>
      <c r="N637" s="239"/>
      <c r="O637" s="239"/>
      <c r="P637" s="239"/>
      <c r="Q637" s="239"/>
      <c r="R637" s="239"/>
      <c r="S637" s="239"/>
      <c r="T637" s="240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1" t="s">
        <v>144</v>
      </c>
      <c r="AU637" s="241" t="s">
        <v>81</v>
      </c>
      <c r="AV637" s="14" t="s">
        <v>140</v>
      </c>
      <c r="AW637" s="14" t="s">
        <v>33</v>
      </c>
      <c r="AX637" s="14" t="s">
        <v>79</v>
      </c>
      <c r="AY637" s="241" t="s">
        <v>133</v>
      </c>
    </row>
    <row r="638" s="2" customFormat="1" ht="16.5" customHeight="1">
      <c r="A638" s="39"/>
      <c r="B638" s="40"/>
      <c r="C638" s="201" t="s">
        <v>582</v>
      </c>
      <c r="D638" s="201" t="s">
        <v>135</v>
      </c>
      <c r="E638" s="202" t="s">
        <v>583</v>
      </c>
      <c r="F638" s="203" t="s">
        <v>584</v>
      </c>
      <c r="G638" s="204" t="s">
        <v>138</v>
      </c>
      <c r="H638" s="205">
        <v>13</v>
      </c>
      <c r="I638" s="206"/>
      <c r="J638" s="207">
        <f>ROUND(I638*H638,2)</f>
        <v>0</v>
      </c>
      <c r="K638" s="203" t="s">
        <v>19</v>
      </c>
      <c r="L638" s="45"/>
      <c r="M638" s="208" t="s">
        <v>19</v>
      </c>
      <c r="N638" s="209" t="s">
        <v>43</v>
      </c>
      <c r="O638" s="85"/>
      <c r="P638" s="210">
        <f>O638*H638</f>
        <v>0</v>
      </c>
      <c r="Q638" s="210">
        <v>0</v>
      </c>
      <c r="R638" s="210">
        <f>Q638*H638</f>
        <v>0</v>
      </c>
      <c r="S638" s="210">
        <v>0</v>
      </c>
      <c r="T638" s="211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12" t="s">
        <v>256</v>
      </c>
      <c r="AT638" s="212" t="s">
        <v>135</v>
      </c>
      <c r="AU638" s="212" t="s">
        <v>81</v>
      </c>
      <c r="AY638" s="18" t="s">
        <v>133</v>
      </c>
      <c r="BE638" s="213">
        <f>IF(N638="základní",J638,0)</f>
        <v>0</v>
      </c>
      <c r="BF638" s="213">
        <f>IF(N638="snížená",J638,0)</f>
        <v>0</v>
      </c>
      <c r="BG638" s="213">
        <f>IF(N638="zákl. přenesená",J638,0)</f>
        <v>0</v>
      </c>
      <c r="BH638" s="213">
        <f>IF(N638="sníž. přenesená",J638,0)</f>
        <v>0</v>
      </c>
      <c r="BI638" s="213">
        <f>IF(N638="nulová",J638,0)</f>
        <v>0</v>
      </c>
      <c r="BJ638" s="18" t="s">
        <v>79</v>
      </c>
      <c r="BK638" s="213">
        <f>ROUND(I638*H638,2)</f>
        <v>0</v>
      </c>
      <c r="BL638" s="18" t="s">
        <v>256</v>
      </c>
      <c r="BM638" s="212" t="s">
        <v>585</v>
      </c>
    </row>
    <row r="639" s="15" customFormat="1">
      <c r="A639" s="15"/>
      <c r="B639" s="242"/>
      <c r="C639" s="243"/>
      <c r="D639" s="221" t="s">
        <v>144</v>
      </c>
      <c r="E639" s="244" t="s">
        <v>19</v>
      </c>
      <c r="F639" s="245" t="s">
        <v>563</v>
      </c>
      <c r="G639" s="243"/>
      <c r="H639" s="244" t="s">
        <v>19</v>
      </c>
      <c r="I639" s="246"/>
      <c r="J639" s="243"/>
      <c r="K639" s="243"/>
      <c r="L639" s="247"/>
      <c r="M639" s="248"/>
      <c r="N639" s="249"/>
      <c r="O639" s="249"/>
      <c r="P639" s="249"/>
      <c r="Q639" s="249"/>
      <c r="R639" s="249"/>
      <c r="S639" s="249"/>
      <c r="T639" s="250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51" t="s">
        <v>144</v>
      </c>
      <c r="AU639" s="251" t="s">
        <v>81</v>
      </c>
      <c r="AV639" s="15" t="s">
        <v>79</v>
      </c>
      <c r="AW639" s="15" t="s">
        <v>33</v>
      </c>
      <c r="AX639" s="15" t="s">
        <v>72</v>
      </c>
      <c r="AY639" s="251" t="s">
        <v>133</v>
      </c>
    </row>
    <row r="640" s="13" customFormat="1">
      <c r="A640" s="13"/>
      <c r="B640" s="219"/>
      <c r="C640" s="220"/>
      <c r="D640" s="221" t="s">
        <v>144</v>
      </c>
      <c r="E640" s="222" t="s">
        <v>19</v>
      </c>
      <c r="F640" s="223" t="s">
        <v>564</v>
      </c>
      <c r="G640" s="220"/>
      <c r="H640" s="224">
        <v>1</v>
      </c>
      <c r="I640" s="225"/>
      <c r="J640" s="220"/>
      <c r="K640" s="220"/>
      <c r="L640" s="226"/>
      <c r="M640" s="227"/>
      <c r="N640" s="228"/>
      <c r="O640" s="228"/>
      <c r="P640" s="228"/>
      <c r="Q640" s="228"/>
      <c r="R640" s="228"/>
      <c r="S640" s="228"/>
      <c r="T640" s="229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0" t="s">
        <v>144</v>
      </c>
      <c r="AU640" s="230" t="s">
        <v>81</v>
      </c>
      <c r="AV640" s="13" t="s">
        <v>81</v>
      </c>
      <c r="AW640" s="13" t="s">
        <v>33</v>
      </c>
      <c r="AX640" s="13" t="s">
        <v>72</v>
      </c>
      <c r="AY640" s="230" t="s">
        <v>133</v>
      </c>
    </row>
    <row r="641" s="13" customFormat="1">
      <c r="A641" s="13"/>
      <c r="B641" s="219"/>
      <c r="C641" s="220"/>
      <c r="D641" s="221" t="s">
        <v>144</v>
      </c>
      <c r="E641" s="222" t="s">
        <v>19</v>
      </c>
      <c r="F641" s="223" t="s">
        <v>565</v>
      </c>
      <c r="G641" s="220"/>
      <c r="H641" s="224">
        <v>1</v>
      </c>
      <c r="I641" s="225"/>
      <c r="J641" s="220"/>
      <c r="K641" s="220"/>
      <c r="L641" s="226"/>
      <c r="M641" s="227"/>
      <c r="N641" s="228"/>
      <c r="O641" s="228"/>
      <c r="P641" s="228"/>
      <c r="Q641" s="228"/>
      <c r="R641" s="228"/>
      <c r="S641" s="228"/>
      <c r="T641" s="229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0" t="s">
        <v>144</v>
      </c>
      <c r="AU641" s="230" t="s">
        <v>81</v>
      </c>
      <c r="AV641" s="13" t="s">
        <v>81</v>
      </c>
      <c r="AW641" s="13" t="s">
        <v>33</v>
      </c>
      <c r="AX641" s="13" t="s">
        <v>72</v>
      </c>
      <c r="AY641" s="230" t="s">
        <v>133</v>
      </c>
    </row>
    <row r="642" s="13" customFormat="1">
      <c r="A642" s="13"/>
      <c r="B642" s="219"/>
      <c r="C642" s="220"/>
      <c r="D642" s="221" t="s">
        <v>144</v>
      </c>
      <c r="E642" s="222" t="s">
        <v>19</v>
      </c>
      <c r="F642" s="223" t="s">
        <v>566</v>
      </c>
      <c r="G642" s="220"/>
      <c r="H642" s="224">
        <v>1</v>
      </c>
      <c r="I642" s="225"/>
      <c r="J642" s="220"/>
      <c r="K642" s="220"/>
      <c r="L642" s="226"/>
      <c r="M642" s="227"/>
      <c r="N642" s="228"/>
      <c r="O642" s="228"/>
      <c r="P642" s="228"/>
      <c r="Q642" s="228"/>
      <c r="R642" s="228"/>
      <c r="S642" s="228"/>
      <c r="T642" s="229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0" t="s">
        <v>144</v>
      </c>
      <c r="AU642" s="230" t="s">
        <v>81</v>
      </c>
      <c r="AV642" s="13" t="s">
        <v>81</v>
      </c>
      <c r="AW642" s="13" t="s">
        <v>33</v>
      </c>
      <c r="AX642" s="13" t="s">
        <v>72</v>
      </c>
      <c r="AY642" s="230" t="s">
        <v>133</v>
      </c>
    </row>
    <row r="643" s="13" customFormat="1">
      <c r="A643" s="13"/>
      <c r="B643" s="219"/>
      <c r="C643" s="220"/>
      <c r="D643" s="221" t="s">
        <v>144</v>
      </c>
      <c r="E643" s="222" t="s">
        <v>19</v>
      </c>
      <c r="F643" s="223" t="s">
        <v>567</v>
      </c>
      <c r="G643" s="220"/>
      <c r="H643" s="224">
        <v>1</v>
      </c>
      <c r="I643" s="225"/>
      <c r="J643" s="220"/>
      <c r="K643" s="220"/>
      <c r="L643" s="226"/>
      <c r="M643" s="227"/>
      <c r="N643" s="228"/>
      <c r="O643" s="228"/>
      <c r="P643" s="228"/>
      <c r="Q643" s="228"/>
      <c r="R643" s="228"/>
      <c r="S643" s="228"/>
      <c r="T643" s="22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0" t="s">
        <v>144</v>
      </c>
      <c r="AU643" s="230" t="s">
        <v>81</v>
      </c>
      <c r="AV643" s="13" t="s">
        <v>81</v>
      </c>
      <c r="AW643" s="13" t="s">
        <v>33</v>
      </c>
      <c r="AX643" s="13" t="s">
        <v>72</v>
      </c>
      <c r="AY643" s="230" t="s">
        <v>133</v>
      </c>
    </row>
    <row r="644" s="13" customFormat="1">
      <c r="A644" s="13"/>
      <c r="B644" s="219"/>
      <c r="C644" s="220"/>
      <c r="D644" s="221" t="s">
        <v>144</v>
      </c>
      <c r="E644" s="222" t="s">
        <v>19</v>
      </c>
      <c r="F644" s="223" t="s">
        <v>568</v>
      </c>
      <c r="G644" s="220"/>
      <c r="H644" s="224">
        <v>1</v>
      </c>
      <c r="I644" s="225"/>
      <c r="J644" s="220"/>
      <c r="K644" s="220"/>
      <c r="L644" s="226"/>
      <c r="M644" s="227"/>
      <c r="N644" s="228"/>
      <c r="O644" s="228"/>
      <c r="P644" s="228"/>
      <c r="Q644" s="228"/>
      <c r="R644" s="228"/>
      <c r="S644" s="228"/>
      <c r="T644" s="229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0" t="s">
        <v>144</v>
      </c>
      <c r="AU644" s="230" t="s">
        <v>81</v>
      </c>
      <c r="AV644" s="13" t="s">
        <v>81</v>
      </c>
      <c r="AW644" s="13" t="s">
        <v>33</v>
      </c>
      <c r="AX644" s="13" t="s">
        <v>72</v>
      </c>
      <c r="AY644" s="230" t="s">
        <v>133</v>
      </c>
    </row>
    <row r="645" s="13" customFormat="1">
      <c r="A645" s="13"/>
      <c r="B645" s="219"/>
      <c r="C645" s="220"/>
      <c r="D645" s="221" t="s">
        <v>144</v>
      </c>
      <c r="E645" s="222" t="s">
        <v>19</v>
      </c>
      <c r="F645" s="223" t="s">
        <v>569</v>
      </c>
      <c r="G645" s="220"/>
      <c r="H645" s="224">
        <v>1</v>
      </c>
      <c r="I645" s="225"/>
      <c r="J645" s="220"/>
      <c r="K645" s="220"/>
      <c r="L645" s="226"/>
      <c r="M645" s="227"/>
      <c r="N645" s="228"/>
      <c r="O645" s="228"/>
      <c r="P645" s="228"/>
      <c r="Q645" s="228"/>
      <c r="R645" s="228"/>
      <c r="S645" s="228"/>
      <c r="T645" s="229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0" t="s">
        <v>144</v>
      </c>
      <c r="AU645" s="230" t="s">
        <v>81</v>
      </c>
      <c r="AV645" s="13" t="s">
        <v>81</v>
      </c>
      <c r="AW645" s="13" t="s">
        <v>33</v>
      </c>
      <c r="AX645" s="13" t="s">
        <v>72</v>
      </c>
      <c r="AY645" s="230" t="s">
        <v>133</v>
      </c>
    </row>
    <row r="646" s="13" customFormat="1">
      <c r="A646" s="13"/>
      <c r="B646" s="219"/>
      <c r="C646" s="220"/>
      <c r="D646" s="221" t="s">
        <v>144</v>
      </c>
      <c r="E646" s="222" t="s">
        <v>19</v>
      </c>
      <c r="F646" s="223" t="s">
        <v>570</v>
      </c>
      <c r="G646" s="220"/>
      <c r="H646" s="224">
        <v>1</v>
      </c>
      <c r="I646" s="225"/>
      <c r="J646" s="220"/>
      <c r="K646" s="220"/>
      <c r="L646" s="226"/>
      <c r="M646" s="227"/>
      <c r="N646" s="228"/>
      <c r="O646" s="228"/>
      <c r="P646" s="228"/>
      <c r="Q646" s="228"/>
      <c r="R646" s="228"/>
      <c r="S646" s="228"/>
      <c r="T646" s="229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0" t="s">
        <v>144</v>
      </c>
      <c r="AU646" s="230" t="s">
        <v>81</v>
      </c>
      <c r="AV646" s="13" t="s">
        <v>81</v>
      </c>
      <c r="AW646" s="13" t="s">
        <v>33</v>
      </c>
      <c r="AX646" s="13" t="s">
        <v>72</v>
      </c>
      <c r="AY646" s="230" t="s">
        <v>133</v>
      </c>
    </row>
    <row r="647" s="13" customFormat="1">
      <c r="A647" s="13"/>
      <c r="B647" s="219"/>
      <c r="C647" s="220"/>
      <c r="D647" s="221" t="s">
        <v>144</v>
      </c>
      <c r="E647" s="222" t="s">
        <v>19</v>
      </c>
      <c r="F647" s="223" t="s">
        <v>571</v>
      </c>
      <c r="G647" s="220"/>
      <c r="H647" s="224">
        <v>1</v>
      </c>
      <c r="I647" s="225"/>
      <c r="J647" s="220"/>
      <c r="K647" s="220"/>
      <c r="L647" s="226"/>
      <c r="M647" s="227"/>
      <c r="N647" s="228"/>
      <c r="O647" s="228"/>
      <c r="P647" s="228"/>
      <c r="Q647" s="228"/>
      <c r="R647" s="228"/>
      <c r="S647" s="228"/>
      <c r="T647" s="229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0" t="s">
        <v>144</v>
      </c>
      <c r="AU647" s="230" t="s">
        <v>81</v>
      </c>
      <c r="AV647" s="13" t="s">
        <v>81</v>
      </c>
      <c r="AW647" s="13" t="s">
        <v>33</v>
      </c>
      <c r="AX647" s="13" t="s">
        <v>72</v>
      </c>
      <c r="AY647" s="230" t="s">
        <v>133</v>
      </c>
    </row>
    <row r="648" s="13" customFormat="1">
      <c r="A648" s="13"/>
      <c r="B648" s="219"/>
      <c r="C648" s="220"/>
      <c r="D648" s="221" t="s">
        <v>144</v>
      </c>
      <c r="E648" s="222" t="s">
        <v>19</v>
      </c>
      <c r="F648" s="223" t="s">
        <v>572</v>
      </c>
      <c r="G648" s="220"/>
      <c r="H648" s="224">
        <v>1</v>
      </c>
      <c r="I648" s="225"/>
      <c r="J648" s="220"/>
      <c r="K648" s="220"/>
      <c r="L648" s="226"/>
      <c r="M648" s="227"/>
      <c r="N648" s="228"/>
      <c r="O648" s="228"/>
      <c r="P648" s="228"/>
      <c r="Q648" s="228"/>
      <c r="R648" s="228"/>
      <c r="S648" s="228"/>
      <c r="T648" s="229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0" t="s">
        <v>144</v>
      </c>
      <c r="AU648" s="230" t="s">
        <v>81</v>
      </c>
      <c r="AV648" s="13" t="s">
        <v>81</v>
      </c>
      <c r="AW648" s="13" t="s">
        <v>33</v>
      </c>
      <c r="AX648" s="13" t="s">
        <v>72</v>
      </c>
      <c r="AY648" s="230" t="s">
        <v>133</v>
      </c>
    </row>
    <row r="649" s="13" customFormat="1">
      <c r="A649" s="13"/>
      <c r="B649" s="219"/>
      <c r="C649" s="220"/>
      <c r="D649" s="221" t="s">
        <v>144</v>
      </c>
      <c r="E649" s="222" t="s">
        <v>19</v>
      </c>
      <c r="F649" s="223" t="s">
        <v>573</v>
      </c>
      <c r="G649" s="220"/>
      <c r="H649" s="224">
        <v>1</v>
      </c>
      <c r="I649" s="225"/>
      <c r="J649" s="220"/>
      <c r="K649" s="220"/>
      <c r="L649" s="226"/>
      <c r="M649" s="227"/>
      <c r="N649" s="228"/>
      <c r="O649" s="228"/>
      <c r="P649" s="228"/>
      <c r="Q649" s="228"/>
      <c r="R649" s="228"/>
      <c r="S649" s="228"/>
      <c r="T649" s="229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0" t="s">
        <v>144</v>
      </c>
      <c r="AU649" s="230" t="s">
        <v>81</v>
      </c>
      <c r="AV649" s="13" t="s">
        <v>81</v>
      </c>
      <c r="AW649" s="13" t="s">
        <v>33</v>
      </c>
      <c r="AX649" s="13" t="s">
        <v>72</v>
      </c>
      <c r="AY649" s="230" t="s">
        <v>133</v>
      </c>
    </row>
    <row r="650" s="13" customFormat="1">
      <c r="A650" s="13"/>
      <c r="B650" s="219"/>
      <c r="C650" s="220"/>
      <c r="D650" s="221" t="s">
        <v>144</v>
      </c>
      <c r="E650" s="222" t="s">
        <v>19</v>
      </c>
      <c r="F650" s="223" t="s">
        <v>574</v>
      </c>
      <c r="G650" s="220"/>
      <c r="H650" s="224">
        <v>1</v>
      </c>
      <c r="I650" s="225"/>
      <c r="J650" s="220"/>
      <c r="K650" s="220"/>
      <c r="L650" s="226"/>
      <c r="M650" s="227"/>
      <c r="N650" s="228"/>
      <c r="O650" s="228"/>
      <c r="P650" s="228"/>
      <c r="Q650" s="228"/>
      <c r="R650" s="228"/>
      <c r="S650" s="228"/>
      <c r="T650" s="229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0" t="s">
        <v>144</v>
      </c>
      <c r="AU650" s="230" t="s">
        <v>81</v>
      </c>
      <c r="AV650" s="13" t="s">
        <v>81</v>
      </c>
      <c r="AW650" s="13" t="s">
        <v>33</v>
      </c>
      <c r="AX650" s="13" t="s">
        <v>72</v>
      </c>
      <c r="AY650" s="230" t="s">
        <v>133</v>
      </c>
    </row>
    <row r="651" s="13" customFormat="1">
      <c r="A651" s="13"/>
      <c r="B651" s="219"/>
      <c r="C651" s="220"/>
      <c r="D651" s="221" t="s">
        <v>144</v>
      </c>
      <c r="E651" s="222" t="s">
        <v>19</v>
      </c>
      <c r="F651" s="223" t="s">
        <v>575</v>
      </c>
      <c r="G651" s="220"/>
      <c r="H651" s="224">
        <v>1</v>
      </c>
      <c r="I651" s="225"/>
      <c r="J651" s="220"/>
      <c r="K651" s="220"/>
      <c r="L651" s="226"/>
      <c r="M651" s="227"/>
      <c r="N651" s="228"/>
      <c r="O651" s="228"/>
      <c r="P651" s="228"/>
      <c r="Q651" s="228"/>
      <c r="R651" s="228"/>
      <c r="S651" s="228"/>
      <c r="T651" s="229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0" t="s">
        <v>144</v>
      </c>
      <c r="AU651" s="230" t="s">
        <v>81</v>
      </c>
      <c r="AV651" s="13" t="s">
        <v>81</v>
      </c>
      <c r="AW651" s="13" t="s">
        <v>33</v>
      </c>
      <c r="AX651" s="13" t="s">
        <v>72</v>
      </c>
      <c r="AY651" s="230" t="s">
        <v>133</v>
      </c>
    </row>
    <row r="652" s="13" customFormat="1">
      <c r="A652" s="13"/>
      <c r="B652" s="219"/>
      <c r="C652" s="220"/>
      <c r="D652" s="221" t="s">
        <v>144</v>
      </c>
      <c r="E652" s="222" t="s">
        <v>19</v>
      </c>
      <c r="F652" s="223" t="s">
        <v>576</v>
      </c>
      <c r="G652" s="220"/>
      <c r="H652" s="224">
        <v>1</v>
      </c>
      <c r="I652" s="225"/>
      <c r="J652" s="220"/>
      <c r="K652" s="220"/>
      <c r="L652" s="226"/>
      <c r="M652" s="227"/>
      <c r="N652" s="228"/>
      <c r="O652" s="228"/>
      <c r="P652" s="228"/>
      <c r="Q652" s="228"/>
      <c r="R652" s="228"/>
      <c r="S652" s="228"/>
      <c r="T652" s="229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0" t="s">
        <v>144</v>
      </c>
      <c r="AU652" s="230" t="s">
        <v>81</v>
      </c>
      <c r="AV652" s="13" t="s">
        <v>81</v>
      </c>
      <c r="AW652" s="13" t="s">
        <v>33</v>
      </c>
      <c r="AX652" s="13" t="s">
        <v>72</v>
      </c>
      <c r="AY652" s="230" t="s">
        <v>133</v>
      </c>
    </row>
    <row r="653" s="14" customFormat="1">
      <c r="A653" s="14"/>
      <c r="B653" s="231"/>
      <c r="C653" s="232"/>
      <c r="D653" s="221" t="s">
        <v>144</v>
      </c>
      <c r="E653" s="233" t="s">
        <v>19</v>
      </c>
      <c r="F653" s="234" t="s">
        <v>146</v>
      </c>
      <c r="G653" s="232"/>
      <c r="H653" s="235">
        <v>13</v>
      </c>
      <c r="I653" s="236"/>
      <c r="J653" s="232"/>
      <c r="K653" s="232"/>
      <c r="L653" s="237"/>
      <c r="M653" s="238"/>
      <c r="N653" s="239"/>
      <c r="O653" s="239"/>
      <c r="P653" s="239"/>
      <c r="Q653" s="239"/>
      <c r="R653" s="239"/>
      <c r="S653" s="239"/>
      <c r="T653" s="240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1" t="s">
        <v>144</v>
      </c>
      <c r="AU653" s="241" t="s">
        <v>81</v>
      </c>
      <c r="AV653" s="14" t="s">
        <v>140</v>
      </c>
      <c r="AW653" s="14" t="s">
        <v>33</v>
      </c>
      <c r="AX653" s="14" t="s">
        <v>79</v>
      </c>
      <c r="AY653" s="241" t="s">
        <v>133</v>
      </c>
    </row>
    <row r="654" s="2" customFormat="1" ht="16.5" customHeight="1">
      <c r="A654" s="39"/>
      <c r="B654" s="40"/>
      <c r="C654" s="201" t="s">
        <v>586</v>
      </c>
      <c r="D654" s="201" t="s">
        <v>135</v>
      </c>
      <c r="E654" s="202" t="s">
        <v>587</v>
      </c>
      <c r="F654" s="203" t="s">
        <v>588</v>
      </c>
      <c r="G654" s="204" t="s">
        <v>138</v>
      </c>
      <c r="H654" s="205">
        <v>13</v>
      </c>
      <c r="I654" s="206"/>
      <c r="J654" s="207">
        <f>ROUND(I654*H654,2)</f>
        <v>0</v>
      </c>
      <c r="K654" s="203" t="s">
        <v>139</v>
      </c>
      <c r="L654" s="45"/>
      <c r="M654" s="208" t="s">
        <v>19</v>
      </c>
      <c r="N654" s="209" t="s">
        <v>43</v>
      </c>
      <c r="O654" s="85"/>
      <c r="P654" s="210">
        <f>O654*H654</f>
        <v>0</v>
      </c>
      <c r="Q654" s="210">
        <v>0</v>
      </c>
      <c r="R654" s="210">
        <f>Q654*H654</f>
        <v>0</v>
      </c>
      <c r="S654" s="210">
        <v>0</v>
      </c>
      <c r="T654" s="211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12" t="s">
        <v>256</v>
      </c>
      <c r="AT654" s="212" t="s">
        <v>135</v>
      </c>
      <c r="AU654" s="212" t="s">
        <v>81</v>
      </c>
      <c r="AY654" s="18" t="s">
        <v>133</v>
      </c>
      <c r="BE654" s="213">
        <f>IF(N654="základní",J654,0)</f>
        <v>0</v>
      </c>
      <c r="BF654" s="213">
        <f>IF(N654="snížená",J654,0)</f>
        <v>0</v>
      </c>
      <c r="BG654" s="213">
        <f>IF(N654="zákl. přenesená",J654,0)</f>
        <v>0</v>
      </c>
      <c r="BH654" s="213">
        <f>IF(N654="sníž. přenesená",J654,0)</f>
        <v>0</v>
      </c>
      <c r="BI654" s="213">
        <f>IF(N654="nulová",J654,0)</f>
        <v>0</v>
      </c>
      <c r="BJ654" s="18" t="s">
        <v>79</v>
      </c>
      <c r="BK654" s="213">
        <f>ROUND(I654*H654,2)</f>
        <v>0</v>
      </c>
      <c r="BL654" s="18" t="s">
        <v>256</v>
      </c>
      <c r="BM654" s="212" t="s">
        <v>589</v>
      </c>
    </row>
    <row r="655" s="2" customFormat="1">
      <c r="A655" s="39"/>
      <c r="B655" s="40"/>
      <c r="C655" s="41"/>
      <c r="D655" s="214" t="s">
        <v>142</v>
      </c>
      <c r="E655" s="41"/>
      <c r="F655" s="215" t="s">
        <v>590</v>
      </c>
      <c r="G655" s="41"/>
      <c r="H655" s="41"/>
      <c r="I655" s="216"/>
      <c r="J655" s="41"/>
      <c r="K655" s="41"/>
      <c r="L655" s="45"/>
      <c r="M655" s="217"/>
      <c r="N655" s="218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142</v>
      </c>
      <c r="AU655" s="18" t="s">
        <v>81</v>
      </c>
    </row>
    <row r="656" s="15" customFormat="1">
      <c r="A656" s="15"/>
      <c r="B656" s="242"/>
      <c r="C656" s="243"/>
      <c r="D656" s="221" t="s">
        <v>144</v>
      </c>
      <c r="E656" s="244" t="s">
        <v>19</v>
      </c>
      <c r="F656" s="245" t="s">
        <v>563</v>
      </c>
      <c r="G656" s="243"/>
      <c r="H656" s="244" t="s">
        <v>19</v>
      </c>
      <c r="I656" s="246"/>
      <c r="J656" s="243"/>
      <c r="K656" s="243"/>
      <c r="L656" s="247"/>
      <c r="M656" s="248"/>
      <c r="N656" s="249"/>
      <c r="O656" s="249"/>
      <c r="P656" s="249"/>
      <c r="Q656" s="249"/>
      <c r="R656" s="249"/>
      <c r="S656" s="249"/>
      <c r="T656" s="250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1" t="s">
        <v>144</v>
      </c>
      <c r="AU656" s="251" t="s">
        <v>81</v>
      </c>
      <c r="AV656" s="15" t="s">
        <v>79</v>
      </c>
      <c r="AW656" s="15" t="s">
        <v>33</v>
      </c>
      <c r="AX656" s="15" t="s">
        <v>72</v>
      </c>
      <c r="AY656" s="251" t="s">
        <v>133</v>
      </c>
    </row>
    <row r="657" s="13" customFormat="1">
      <c r="A657" s="13"/>
      <c r="B657" s="219"/>
      <c r="C657" s="220"/>
      <c r="D657" s="221" t="s">
        <v>144</v>
      </c>
      <c r="E657" s="222" t="s">
        <v>19</v>
      </c>
      <c r="F657" s="223" t="s">
        <v>564</v>
      </c>
      <c r="G657" s="220"/>
      <c r="H657" s="224">
        <v>1</v>
      </c>
      <c r="I657" s="225"/>
      <c r="J657" s="220"/>
      <c r="K657" s="220"/>
      <c r="L657" s="226"/>
      <c r="M657" s="227"/>
      <c r="N657" s="228"/>
      <c r="O657" s="228"/>
      <c r="P657" s="228"/>
      <c r="Q657" s="228"/>
      <c r="R657" s="228"/>
      <c r="S657" s="228"/>
      <c r="T657" s="229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0" t="s">
        <v>144</v>
      </c>
      <c r="AU657" s="230" t="s">
        <v>81</v>
      </c>
      <c r="AV657" s="13" t="s">
        <v>81</v>
      </c>
      <c r="AW657" s="13" t="s">
        <v>33</v>
      </c>
      <c r="AX657" s="13" t="s">
        <v>72</v>
      </c>
      <c r="AY657" s="230" t="s">
        <v>133</v>
      </c>
    </row>
    <row r="658" s="13" customFormat="1">
      <c r="A658" s="13"/>
      <c r="B658" s="219"/>
      <c r="C658" s="220"/>
      <c r="D658" s="221" t="s">
        <v>144</v>
      </c>
      <c r="E658" s="222" t="s">
        <v>19</v>
      </c>
      <c r="F658" s="223" t="s">
        <v>565</v>
      </c>
      <c r="G658" s="220"/>
      <c r="H658" s="224">
        <v>1</v>
      </c>
      <c r="I658" s="225"/>
      <c r="J658" s="220"/>
      <c r="K658" s="220"/>
      <c r="L658" s="226"/>
      <c r="M658" s="227"/>
      <c r="N658" s="228"/>
      <c r="O658" s="228"/>
      <c r="P658" s="228"/>
      <c r="Q658" s="228"/>
      <c r="R658" s="228"/>
      <c r="S658" s="228"/>
      <c r="T658" s="22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0" t="s">
        <v>144</v>
      </c>
      <c r="AU658" s="230" t="s">
        <v>81</v>
      </c>
      <c r="AV658" s="13" t="s">
        <v>81</v>
      </c>
      <c r="AW658" s="13" t="s">
        <v>33</v>
      </c>
      <c r="AX658" s="13" t="s">
        <v>72</v>
      </c>
      <c r="AY658" s="230" t="s">
        <v>133</v>
      </c>
    </row>
    <row r="659" s="13" customFormat="1">
      <c r="A659" s="13"/>
      <c r="B659" s="219"/>
      <c r="C659" s="220"/>
      <c r="D659" s="221" t="s">
        <v>144</v>
      </c>
      <c r="E659" s="222" t="s">
        <v>19</v>
      </c>
      <c r="F659" s="223" t="s">
        <v>566</v>
      </c>
      <c r="G659" s="220"/>
      <c r="H659" s="224">
        <v>1</v>
      </c>
      <c r="I659" s="225"/>
      <c r="J659" s="220"/>
      <c r="K659" s="220"/>
      <c r="L659" s="226"/>
      <c r="M659" s="227"/>
      <c r="N659" s="228"/>
      <c r="O659" s="228"/>
      <c r="P659" s="228"/>
      <c r="Q659" s="228"/>
      <c r="R659" s="228"/>
      <c r="S659" s="228"/>
      <c r="T659" s="229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0" t="s">
        <v>144</v>
      </c>
      <c r="AU659" s="230" t="s">
        <v>81</v>
      </c>
      <c r="AV659" s="13" t="s">
        <v>81</v>
      </c>
      <c r="AW659" s="13" t="s">
        <v>33</v>
      </c>
      <c r="AX659" s="13" t="s">
        <v>72</v>
      </c>
      <c r="AY659" s="230" t="s">
        <v>133</v>
      </c>
    </row>
    <row r="660" s="13" customFormat="1">
      <c r="A660" s="13"/>
      <c r="B660" s="219"/>
      <c r="C660" s="220"/>
      <c r="D660" s="221" t="s">
        <v>144</v>
      </c>
      <c r="E660" s="222" t="s">
        <v>19</v>
      </c>
      <c r="F660" s="223" t="s">
        <v>567</v>
      </c>
      <c r="G660" s="220"/>
      <c r="H660" s="224">
        <v>1</v>
      </c>
      <c r="I660" s="225"/>
      <c r="J660" s="220"/>
      <c r="K660" s="220"/>
      <c r="L660" s="226"/>
      <c r="M660" s="227"/>
      <c r="N660" s="228"/>
      <c r="O660" s="228"/>
      <c r="P660" s="228"/>
      <c r="Q660" s="228"/>
      <c r="R660" s="228"/>
      <c r="S660" s="228"/>
      <c r="T660" s="229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0" t="s">
        <v>144</v>
      </c>
      <c r="AU660" s="230" t="s">
        <v>81</v>
      </c>
      <c r="AV660" s="13" t="s">
        <v>81</v>
      </c>
      <c r="AW660" s="13" t="s">
        <v>33</v>
      </c>
      <c r="AX660" s="13" t="s">
        <v>72</v>
      </c>
      <c r="AY660" s="230" t="s">
        <v>133</v>
      </c>
    </row>
    <row r="661" s="13" customFormat="1">
      <c r="A661" s="13"/>
      <c r="B661" s="219"/>
      <c r="C661" s="220"/>
      <c r="D661" s="221" t="s">
        <v>144</v>
      </c>
      <c r="E661" s="222" t="s">
        <v>19</v>
      </c>
      <c r="F661" s="223" t="s">
        <v>568</v>
      </c>
      <c r="G661" s="220"/>
      <c r="H661" s="224">
        <v>1</v>
      </c>
      <c r="I661" s="225"/>
      <c r="J661" s="220"/>
      <c r="K661" s="220"/>
      <c r="L661" s="226"/>
      <c r="M661" s="227"/>
      <c r="N661" s="228"/>
      <c r="O661" s="228"/>
      <c r="P661" s="228"/>
      <c r="Q661" s="228"/>
      <c r="R661" s="228"/>
      <c r="S661" s="228"/>
      <c r="T661" s="229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0" t="s">
        <v>144</v>
      </c>
      <c r="AU661" s="230" t="s">
        <v>81</v>
      </c>
      <c r="AV661" s="13" t="s">
        <v>81</v>
      </c>
      <c r="AW661" s="13" t="s">
        <v>33</v>
      </c>
      <c r="AX661" s="13" t="s">
        <v>72</v>
      </c>
      <c r="AY661" s="230" t="s">
        <v>133</v>
      </c>
    </row>
    <row r="662" s="13" customFormat="1">
      <c r="A662" s="13"/>
      <c r="B662" s="219"/>
      <c r="C662" s="220"/>
      <c r="D662" s="221" t="s">
        <v>144</v>
      </c>
      <c r="E662" s="222" t="s">
        <v>19</v>
      </c>
      <c r="F662" s="223" t="s">
        <v>569</v>
      </c>
      <c r="G662" s="220"/>
      <c r="H662" s="224">
        <v>1</v>
      </c>
      <c r="I662" s="225"/>
      <c r="J662" s="220"/>
      <c r="K662" s="220"/>
      <c r="L662" s="226"/>
      <c r="M662" s="227"/>
      <c r="N662" s="228"/>
      <c r="O662" s="228"/>
      <c r="P662" s="228"/>
      <c r="Q662" s="228"/>
      <c r="R662" s="228"/>
      <c r="S662" s="228"/>
      <c r="T662" s="229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0" t="s">
        <v>144</v>
      </c>
      <c r="AU662" s="230" t="s">
        <v>81</v>
      </c>
      <c r="AV662" s="13" t="s">
        <v>81</v>
      </c>
      <c r="AW662" s="13" t="s">
        <v>33</v>
      </c>
      <c r="AX662" s="13" t="s">
        <v>72</v>
      </c>
      <c r="AY662" s="230" t="s">
        <v>133</v>
      </c>
    </row>
    <row r="663" s="13" customFormat="1">
      <c r="A663" s="13"/>
      <c r="B663" s="219"/>
      <c r="C663" s="220"/>
      <c r="D663" s="221" t="s">
        <v>144</v>
      </c>
      <c r="E663" s="222" t="s">
        <v>19</v>
      </c>
      <c r="F663" s="223" t="s">
        <v>570</v>
      </c>
      <c r="G663" s="220"/>
      <c r="H663" s="224">
        <v>1</v>
      </c>
      <c r="I663" s="225"/>
      <c r="J663" s="220"/>
      <c r="K663" s="220"/>
      <c r="L663" s="226"/>
      <c r="M663" s="227"/>
      <c r="N663" s="228"/>
      <c r="O663" s="228"/>
      <c r="P663" s="228"/>
      <c r="Q663" s="228"/>
      <c r="R663" s="228"/>
      <c r="S663" s="228"/>
      <c r="T663" s="22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0" t="s">
        <v>144</v>
      </c>
      <c r="AU663" s="230" t="s">
        <v>81</v>
      </c>
      <c r="AV663" s="13" t="s">
        <v>81</v>
      </c>
      <c r="AW663" s="13" t="s">
        <v>33</v>
      </c>
      <c r="AX663" s="13" t="s">
        <v>72</v>
      </c>
      <c r="AY663" s="230" t="s">
        <v>133</v>
      </c>
    </row>
    <row r="664" s="13" customFormat="1">
      <c r="A664" s="13"/>
      <c r="B664" s="219"/>
      <c r="C664" s="220"/>
      <c r="D664" s="221" t="s">
        <v>144</v>
      </c>
      <c r="E664" s="222" t="s">
        <v>19</v>
      </c>
      <c r="F664" s="223" t="s">
        <v>571</v>
      </c>
      <c r="G664" s="220"/>
      <c r="H664" s="224">
        <v>1</v>
      </c>
      <c r="I664" s="225"/>
      <c r="J664" s="220"/>
      <c r="K664" s="220"/>
      <c r="L664" s="226"/>
      <c r="M664" s="227"/>
      <c r="N664" s="228"/>
      <c r="O664" s="228"/>
      <c r="P664" s="228"/>
      <c r="Q664" s="228"/>
      <c r="R664" s="228"/>
      <c r="S664" s="228"/>
      <c r="T664" s="22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0" t="s">
        <v>144</v>
      </c>
      <c r="AU664" s="230" t="s">
        <v>81</v>
      </c>
      <c r="AV664" s="13" t="s">
        <v>81</v>
      </c>
      <c r="AW664" s="13" t="s">
        <v>33</v>
      </c>
      <c r="AX664" s="13" t="s">
        <v>72</v>
      </c>
      <c r="AY664" s="230" t="s">
        <v>133</v>
      </c>
    </row>
    <row r="665" s="13" customFormat="1">
      <c r="A665" s="13"/>
      <c r="B665" s="219"/>
      <c r="C665" s="220"/>
      <c r="D665" s="221" t="s">
        <v>144</v>
      </c>
      <c r="E665" s="222" t="s">
        <v>19</v>
      </c>
      <c r="F665" s="223" t="s">
        <v>572</v>
      </c>
      <c r="G665" s="220"/>
      <c r="H665" s="224">
        <v>1</v>
      </c>
      <c r="I665" s="225"/>
      <c r="J665" s="220"/>
      <c r="K665" s="220"/>
      <c r="L665" s="226"/>
      <c r="M665" s="227"/>
      <c r="N665" s="228"/>
      <c r="O665" s="228"/>
      <c r="P665" s="228"/>
      <c r="Q665" s="228"/>
      <c r="R665" s="228"/>
      <c r="S665" s="228"/>
      <c r="T665" s="229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0" t="s">
        <v>144</v>
      </c>
      <c r="AU665" s="230" t="s">
        <v>81</v>
      </c>
      <c r="AV665" s="13" t="s">
        <v>81</v>
      </c>
      <c r="AW665" s="13" t="s">
        <v>33</v>
      </c>
      <c r="AX665" s="13" t="s">
        <v>72</v>
      </c>
      <c r="AY665" s="230" t="s">
        <v>133</v>
      </c>
    </row>
    <row r="666" s="13" customFormat="1">
      <c r="A666" s="13"/>
      <c r="B666" s="219"/>
      <c r="C666" s="220"/>
      <c r="D666" s="221" t="s">
        <v>144</v>
      </c>
      <c r="E666" s="222" t="s">
        <v>19</v>
      </c>
      <c r="F666" s="223" t="s">
        <v>573</v>
      </c>
      <c r="G666" s="220"/>
      <c r="H666" s="224">
        <v>1</v>
      </c>
      <c r="I666" s="225"/>
      <c r="J666" s="220"/>
      <c r="K666" s="220"/>
      <c r="L666" s="226"/>
      <c r="M666" s="227"/>
      <c r="N666" s="228"/>
      <c r="O666" s="228"/>
      <c r="P666" s="228"/>
      <c r="Q666" s="228"/>
      <c r="R666" s="228"/>
      <c r="S666" s="228"/>
      <c r="T666" s="229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0" t="s">
        <v>144</v>
      </c>
      <c r="AU666" s="230" t="s">
        <v>81</v>
      </c>
      <c r="AV666" s="13" t="s">
        <v>81</v>
      </c>
      <c r="AW666" s="13" t="s">
        <v>33</v>
      </c>
      <c r="AX666" s="13" t="s">
        <v>72</v>
      </c>
      <c r="AY666" s="230" t="s">
        <v>133</v>
      </c>
    </row>
    <row r="667" s="13" customFormat="1">
      <c r="A667" s="13"/>
      <c r="B667" s="219"/>
      <c r="C667" s="220"/>
      <c r="D667" s="221" t="s">
        <v>144</v>
      </c>
      <c r="E667" s="222" t="s">
        <v>19</v>
      </c>
      <c r="F667" s="223" t="s">
        <v>574</v>
      </c>
      <c r="G667" s="220"/>
      <c r="H667" s="224">
        <v>1</v>
      </c>
      <c r="I667" s="225"/>
      <c r="J667" s="220"/>
      <c r="K667" s="220"/>
      <c r="L667" s="226"/>
      <c r="M667" s="227"/>
      <c r="N667" s="228"/>
      <c r="O667" s="228"/>
      <c r="P667" s="228"/>
      <c r="Q667" s="228"/>
      <c r="R667" s="228"/>
      <c r="S667" s="228"/>
      <c r="T667" s="229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0" t="s">
        <v>144</v>
      </c>
      <c r="AU667" s="230" t="s">
        <v>81</v>
      </c>
      <c r="AV667" s="13" t="s">
        <v>81</v>
      </c>
      <c r="AW667" s="13" t="s">
        <v>33</v>
      </c>
      <c r="AX667" s="13" t="s">
        <v>72</v>
      </c>
      <c r="AY667" s="230" t="s">
        <v>133</v>
      </c>
    </row>
    <row r="668" s="13" customFormat="1">
      <c r="A668" s="13"/>
      <c r="B668" s="219"/>
      <c r="C668" s="220"/>
      <c r="D668" s="221" t="s">
        <v>144</v>
      </c>
      <c r="E668" s="222" t="s">
        <v>19</v>
      </c>
      <c r="F668" s="223" t="s">
        <v>575</v>
      </c>
      <c r="G668" s="220"/>
      <c r="H668" s="224">
        <v>1</v>
      </c>
      <c r="I668" s="225"/>
      <c r="J668" s="220"/>
      <c r="K668" s="220"/>
      <c r="L668" s="226"/>
      <c r="M668" s="227"/>
      <c r="N668" s="228"/>
      <c r="O668" s="228"/>
      <c r="P668" s="228"/>
      <c r="Q668" s="228"/>
      <c r="R668" s="228"/>
      <c r="S668" s="228"/>
      <c r="T668" s="229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0" t="s">
        <v>144</v>
      </c>
      <c r="AU668" s="230" t="s">
        <v>81</v>
      </c>
      <c r="AV668" s="13" t="s">
        <v>81</v>
      </c>
      <c r="AW668" s="13" t="s">
        <v>33</v>
      </c>
      <c r="AX668" s="13" t="s">
        <v>72</v>
      </c>
      <c r="AY668" s="230" t="s">
        <v>133</v>
      </c>
    </row>
    <row r="669" s="13" customFormat="1">
      <c r="A669" s="13"/>
      <c r="B669" s="219"/>
      <c r="C669" s="220"/>
      <c r="D669" s="221" t="s">
        <v>144</v>
      </c>
      <c r="E669" s="222" t="s">
        <v>19</v>
      </c>
      <c r="F669" s="223" t="s">
        <v>576</v>
      </c>
      <c r="G669" s="220"/>
      <c r="H669" s="224">
        <v>1</v>
      </c>
      <c r="I669" s="225"/>
      <c r="J669" s="220"/>
      <c r="K669" s="220"/>
      <c r="L669" s="226"/>
      <c r="M669" s="227"/>
      <c r="N669" s="228"/>
      <c r="O669" s="228"/>
      <c r="P669" s="228"/>
      <c r="Q669" s="228"/>
      <c r="R669" s="228"/>
      <c r="S669" s="228"/>
      <c r="T669" s="229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0" t="s">
        <v>144</v>
      </c>
      <c r="AU669" s="230" t="s">
        <v>81</v>
      </c>
      <c r="AV669" s="13" t="s">
        <v>81</v>
      </c>
      <c r="AW669" s="13" t="s">
        <v>33</v>
      </c>
      <c r="AX669" s="13" t="s">
        <v>72</v>
      </c>
      <c r="AY669" s="230" t="s">
        <v>133</v>
      </c>
    </row>
    <row r="670" s="14" customFormat="1">
      <c r="A670" s="14"/>
      <c r="B670" s="231"/>
      <c r="C670" s="232"/>
      <c r="D670" s="221" t="s">
        <v>144</v>
      </c>
      <c r="E670" s="233" t="s">
        <v>19</v>
      </c>
      <c r="F670" s="234" t="s">
        <v>146</v>
      </c>
      <c r="G670" s="232"/>
      <c r="H670" s="235">
        <v>13</v>
      </c>
      <c r="I670" s="236"/>
      <c r="J670" s="232"/>
      <c r="K670" s="232"/>
      <c r="L670" s="237"/>
      <c r="M670" s="238"/>
      <c r="N670" s="239"/>
      <c r="O670" s="239"/>
      <c r="P670" s="239"/>
      <c r="Q670" s="239"/>
      <c r="R670" s="239"/>
      <c r="S670" s="239"/>
      <c r="T670" s="240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1" t="s">
        <v>144</v>
      </c>
      <c r="AU670" s="241" t="s">
        <v>81</v>
      </c>
      <c r="AV670" s="14" t="s">
        <v>140</v>
      </c>
      <c r="AW670" s="14" t="s">
        <v>33</v>
      </c>
      <c r="AX670" s="14" t="s">
        <v>79</v>
      </c>
      <c r="AY670" s="241" t="s">
        <v>133</v>
      </c>
    </row>
    <row r="671" s="2" customFormat="1" ht="24.15" customHeight="1">
      <c r="A671" s="39"/>
      <c r="B671" s="40"/>
      <c r="C671" s="201" t="s">
        <v>591</v>
      </c>
      <c r="D671" s="201" t="s">
        <v>135</v>
      </c>
      <c r="E671" s="202" t="s">
        <v>592</v>
      </c>
      <c r="F671" s="203" t="s">
        <v>593</v>
      </c>
      <c r="G671" s="204" t="s">
        <v>224</v>
      </c>
      <c r="H671" s="205">
        <v>12.635999999999999</v>
      </c>
      <c r="I671" s="206"/>
      <c r="J671" s="207">
        <f>ROUND(I671*H671,2)</f>
        <v>0</v>
      </c>
      <c r="K671" s="203" t="s">
        <v>139</v>
      </c>
      <c r="L671" s="45"/>
      <c r="M671" s="208" t="s">
        <v>19</v>
      </c>
      <c r="N671" s="209" t="s">
        <v>43</v>
      </c>
      <c r="O671" s="85"/>
      <c r="P671" s="210">
        <f>O671*H671</f>
        <v>0</v>
      </c>
      <c r="Q671" s="210">
        <v>0</v>
      </c>
      <c r="R671" s="210">
        <f>Q671*H671</f>
        <v>0</v>
      </c>
      <c r="S671" s="210">
        <v>0</v>
      </c>
      <c r="T671" s="211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2" t="s">
        <v>256</v>
      </c>
      <c r="AT671" s="212" t="s">
        <v>135</v>
      </c>
      <c r="AU671" s="212" t="s">
        <v>81</v>
      </c>
      <c r="AY671" s="18" t="s">
        <v>133</v>
      </c>
      <c r="BE671" s="213">
        <f>IF(N671="základní",J671,0)</f>
        <v>0</v>
      </c>
      <c r="BF671" s="213">
        <f>IF(N671="snížená",J671,0)</f>
        <v>0</v>
      </c>
      <c r="BG671" s="213">
        <f>IF(N671="zákl. přenesená",J671,0)</f>
        <v>0</v>
      </c>
      <c r="BH671" s="213">
        <f>IF(N671="sníž. přenesená",J671,0)</f>
        <v>0</v>
      </c>
      <c r="BI671" s="213">
        <f>IF(N671="nulová",J671,0)</f>
        <v>0</v>
      </c>
      <c r="BJ671" s="18" t="s">
        <v>79</v>
      </c>
      <c r="BK671" s="213">
        <f>ROUND(I671*H671,2)</f>
        <v>0</v>
      </c>
      <c r="BL671" s="18" t="s">
        <v>256</v>
      </c>
      <c r="BM671" s="212" t="s">
        <v>594</v>
      </c>
    </row>
    <row r="672" s="2" customFormat="1">
      <c r="A672" s="39"/>
      <c r="B672" s="40"/>
      <c r="C672" s="41"/>
      <c r="D672" s="214" t="s">
        <v>142</v>
      </c>
      <c r="E672" s="41"/>
      <c r="F672" s="215" t="s">
        <v>595</v>
      </c>
      <c r="G672" s="41"/>
      <c r="H672" s="41"/>
      <c r="I672" s="216"/>
      <c r="J672" s="41"/>
      <c r="K672" s="41"/>
      <c r="L672" s="45"/>
      <c r="M672" s="217"/>
      <c r="N672" s="218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142</v>
      </c>
      <c r="AU672" s="18" t="s">
        <v>81</v>
      </c>
    </row>
    <row r="673" s="13" customFormat="1">
      <c r="A673" s="13"/>
      <c r="B673" s="219"/>
      <c r="C673" s="220"/>
      <c r="D673" s="221" t="s">
        <v>144</v>
      </c>
      <c r="E673" s="222" t="s">
        <v>19</v>
      </c>
      <c r="F673" s="223" t="s">
        <v>596</v>
      </c>
      <c r="G673" s="220"/>
      <c r="H673" s="224">
        <v>12.635999999999999</v>
      </c>
      <c r="I673" s="225"/>
      <c r="J673" s="220"/>
      <c r="K673" s="220"/>
      <c r="L673" s="226"/>
      <c r="M673" s="227"/>
      <c r="N673" s="228"/>
      <c r="O673" s="228"/>
      <c r="P673" s="228"/>
      <c r="Q673" s="228"/>
      <c r="R673" s="228"/>
      <c r="S673" s="228"/>
      <c r="T673" s="229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0" t="s">
        <v>144</v>
      </c>
      <c r="AU673" s="230" t="s">
        <v>81</v>
      </c>
      <c r="AV673" s="13" t="s">
        <v>81</v>
      </c>
      <c r="AW673" s="13" t="s">
        <v>33</v>
      </c>
      <c r="AX673" s="13" t="s">
        <v>72</v>
      </c>
      <c r="AY673" s="230" t="s">
        <v>133</v>
      </c>
    </row>
    <row r="674" s="14" customFormat="1">
      <c r="A674" s="14"/>
      <c r="B674" s="231"/>
      <c r="C674" s="232"/>
      <c r="D674" s="221" t="s">
        <v>144</v>
      </c>
      <c r="E674" s="233" t="s">
        <v>19</v>
      </c>
      <c r="F674" s="234" t="s">
        <v>146</v>
      </c>
      <c r="G674" s="232"/>
      <c r="H674" s="235">
        <v>12.635999999999999</v>
      </c>
      <c r="I674" s="236"/>
      <c r="J674" s="232"/>
      <c r="K674" s="232"/>
      <c r="L674" s="237"/>
      <c r="M674" s="238"/>
      <c r="N674" s="239"/>
      <c r="O674" s="239"/>
      <c r="P674" s="239"/>
      <c r="Q674" s="239"/>
      <c r="R674" s="239"/>
      <c r="S674" s="239"/>
      <c r="T674" s="240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1" t="s">
        <v>144</v>
      </c>
      <c r="AU674" s="241" t="s">
        <v>81</v>
      </c>
      <c r="AV674" s="14" t="s">
        <v>140</v>
      </c>
      <c r="AW674" s="14" t="s">
        <v>33</v>
      </c>
      <c r="AX674" s="14" t="s">
        <v>79</v>
      </c>
      <c r="AY674" s="241" t="s">
        <v>133</v>
      </c>
    </row>
    <row r="675" s="2" customFormat="1" ht="24.15" customHeight="1">
      <c r="A675" s="39"/>
      <c r="B675" s="40"/>
      <c r="C675" s="201" t="s">
        <v>597</v>
      </c>
      <c r="D675" s="201" t="s">
        <v>135</v>
      </c>
      <c r="E675" s="202" t="s">
        <v>598</v>
      </c>
      <c r="F675" s="203" t="s">
        <v>599</v>
      </c>
      <c r="G675" s="204" t="s">
        <v>224</v>
      </c>
      <c r="H675" s="205">
        <v>12.635999999999999</v>
      </c>
      <c r="I675" s="206"/>
      <c r="J675" s="207">
        <f>ROUND(I675*H675,2)</f>
        <v>0</v>
      </c>
      <c r="K675" s="203" t="s">
        <v>139</v>
      </c>
      <c r="L675" s="45"/>
      <c r="M675" s="208" t="s">
        <v>19</v>
      </c>
      <c r="N675" s="209" t="s">
        <v>43</v>
      </c>
      <c r="O675" s="85"/>
      <c r="P675" s="210">
        <f>O675*H675</f>
        <v>0</v>
      </c>
      <c r="Q675" s="210">
        <v>0</v>
      </c>
      <c r="R675" s="210">
        <f>Q675*H675</f>
        <v>0</v>
      </c>
      <c r="S675" s="210">
        <v>0</v>
      </c>
      <c r="T675" s="211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12" t="s">
        <v>256</v>
      </c>
      <c r="AT675" s="212" t="s">
        <v>135</v>
      </c>
      <c r="AU675" s="212" t="s">
        <v>81</v>
      </c>
      <c r="AY675" s="18" t="s">
        <v>133</v>
      </c>
      <c r="BE675" s="213">
        <f>IF(N675="základní",J675,0)</f>
        <v>0</v>
      </c>
      <c r="BF675" s="213">
        <f>IF(N675="snížená",J675,0)</f>
        <v>0</v>
      </c>
      <c r="BG675" s="213">
        <f>IF(N675="zákl. přenesená",J675,0)</f>
        <v>0</v>
      </c>
      <c r="BH675" s="213">
        <f>IF(N675="sníž. přenesená",J675,0)</f>
        <v>0</v>
      </c>
      <c r="BI675" s="213">
        <f>IF(N675="nulová",J675,0)</f>
        <v>0</v>
      </c>
      <c r="BJ675" s="18" t="s">
        <v>79</v>
      </c>
      <c r="BK675" s="213">
        <f>ROUND(I675*H675,2)</f>
        <v>0</v>
      </c>
      <c r="BL675" s="18" t="s">
        <v>256</v>
      </c>
      <c r="BM675" s="212" t="s">
        <v>600</v>
      </c>
    </row>
    <row r="676" s="2" customFormat="1">
      <c r="A676" s="39"/>
      <c r="B676" s="40"/>
      <c r="C676" s="41"/>
      <c r="D676" s="214" t="s">
        <v>142</v>
      </c>
      <c r="E676" s="41"/>
      <c r="F676" s="215" t="s">
        <v>601</v>
      </c>
      <c r="G676" s="41"/>
      <c r="H676" s="41"/>
      <c r="I676" s="216"/>
      <c r="J676" s="41"/>
      <c r="K676" s="41"/>
      <c r="L676" s="45"/>
      <c r="M676" s="217"/>
      <c r="N676" s="218"/>
      <c r="O676" s="85"/>
      <c r="P676" s="85"/>
      <c r="Q676" s="85"/>
      <c r="R676" s="85"/>
      <c r="S676" s="85"/>
      <c r="T676" s="86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142</v>
      </c>
      <c r="AU676" s="18" t="s">
        <v>81</v>
      </c>
    </row>
    <row r="677" s="13" customFormat="1">
      <c r="A677" s="13"/>
      <c r="B677" s="219"/>
      <c r="C677" s="220"/>
      <c r="D677" s="221" t="s">
        <v>144</v>
      </c>
      <c r="E677" s="222" t="s">
        <v>19</v>
      </c>
      <c r="F677" s="223" t="s">
        <v>596</v>
      </c>
      <c r="G677" s="220"/>
      <c r="H677" s="224">
        <v>12.635999999999999</v>
      </c>
      <c r="I677" s="225"/>
      <c r="J677" s="220"/>
      <c r="K677" s="220"/>
      <c r="L677" s="226"/>
      <c r="M677" s="227"/>
      <c r="N677" s="228"/>
      <c r="O677" s="228"/>
      <c r="P677" s="228"/>
      <c r="Q677" s="228"/>
      <c r="R677" s="228"/>
      <c r="S677" s="228"/>
      <c r="T677" s="229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0" t="s">
        <v>144</v>
      </c>
      <c r="AU677" s="230" t="s">
        <v>81</v>
      </c>
      <c r="AV677" s="13" t="s">
        <v>81</v>
      </c>
      <c r="AW677" s="13" t="s">
        <v>33</v>
      </c>
      <c r="AX677" s="13" t="s">
        <v>72</v>
      </c>
      <c r="AY677" s="230" t="s">
        <v>133</v>
      </c>
    </row>
    <row r="678" s="14" customFormat="1">
      <c r="A678" s="14"/>
      <c r="B678" s="231"/>
      <c r="C678" s="232"/>
      <c r="D678" s="221" t="s">
        <v>144</v>
      </c>
      <c r="E678" s="233" t="s">
        <v>19</v>
      </c>
      <c r="F678" s="234" t="s">
        <v>146</v>
      </c>
      <c r="G678" s="232"/>
      <c r="H678" s="235">
        <v>12.635999999999999</v>
      </c>
      <c r="I678" s="236"/>
      <c r="J678" s="232"/>
      <c r="K678" s="232"/>
      <c r="L678" s="237"/>
      <c r="M678" s="238"/>
      <c r="N678" s="239"/>
      <c r="O678" s="239"/>
      <c r="P678" s="239"/>
      <c r="Q678" s="239"/>
      <c r="R678" s="239"/>
      <c r="S678" s="239"/>
      <c r="T678" s="240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1" t="s">
        <v>144</v>
      </c>
      <c r="AU678" s="241" t="s">
        <v>81</v>
      </c>
      <c r="AV678" s="14" t="s">
        <v>140</v>
      </c>
      <c r="AW678" s="14" t="s">
        <v>33</v>
      </c>
      <c r="AX678" s="14" t="s">
        <v>79</v>
      </c>
      <c r="AY678" s="241" t="s">
        <v>133</v>
      </c>
    </row>
    <row r="679" s="12" customFormat="1" ht="22.8" customHeight="1">
      <c r="A679" s="12"/>
      <c r="B679" s="185"/>
      <c r="C679" s="186"/>
      <c r="D679" s="187" t="s">
        <v>71</v>
      </c>
      <c r="E679" s="199" t="s">
        <v>602</v>
      </c>
      <c r="F679" s="199" t="s">
        <v>603</v>
      </c>
      <c r="G679" s="186"/>
      <c r="H679" s="186"/>
      <c r="I679" s="189"/>
      <c r="J679" s="200">
        <f>BK679</f>
        <v>0</v>
      </c>
      <c r="K679" s="186"/>
      <c r="L679" s="191"/>
      <c r="M679" s="192"/>
      <c r="N679" s="193"/>
      <c r="O679" s="193"/>
      <c r="P679" s="194">
        <f>SUM(P680:P764)</f>
        <v>0</v>
      </c>
      <c r="Q679" s="193"/>
      <c r="R679" s="194">
        <f>SUM(R680:R764)</f>
        <v>1.7013499999999997</v>
      </c>
      <c r="S679" s="193"/>
      <c r="T679" s="195">
        <f>SUM(T680:T764)</f>
        <v>1.558683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196" t="s">
        <v>81</v>
      </c>
      <c r="AT679" s="197" t="s">
        <v>71</v>
      </c>
      <c r="AU679" s="197" t="s">
        <v>79</v>
      </c>
      <c r="AY679" s="196" t="s">
        <v>133</v>
      </c>
      <c r="BK679" s="198">
        <f>SUM(BK680:BK764)</f>
        <v>0</v>
      </c>
    </row>
    <row r="680" s="2" customFormat="1" ht="16.5" customHeight="1">
      <c r="A680" s="39"/>
      <c r="B680" s="40"/>
      <c r="C680" s="201" t="s">
        <v>604</v>
      </c>
      <c r="D680" s="201" t="s">
        <v>135</v>
      </c>
      <c r="E680" s="202" t="s">
        <v>605</v>
      </c>
      <c r="F680" s="203" t="s">
        <v>606</v>
      </c>
      <c r="G680" s="204" t="s">
        <v>150</v>
      </c>
      <c r="H680" s="205">
        <v>1</v>
      </c>
      <c r="I680" s="206"/>
      <c r="J680" s="207">
        <f>ROUND(I680*H680,2)</f>
        <v>0</v>
      </c>
      <c r="K680" s="203" t="s">
        <v>139</v>
      </c>
      <c r="L680" s="45"/>
      <c r="M680" s="208" t="s">
        <v>19</v>
      </c>
      <c r="N680" s="209" t="s">
        <v>43</v>
      </c>
      <c r="O680" s="85"/>
      <c r="P680" s="210">
        <f>O680*H680</f>
        <v>0</v>
      </c>
      <c r="Q680" s="210">
        <v>0</v>
      </c>
      <c r="R680" s="210">
        <f>Q680*H680</f>
        <v>0</v>
      </c>
      <c r="S680" s="210">
        <v>0.0057099999999999998</v>
      </c>
      <c r="T680" s="211">
        <f>S680*H680</f>
        <v>0.0057099999999999998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12" t="s">
        <v>256</v>
      </c>
      <c r="AT680" s="212" t="s">
        <v>135</v>
      </c>
      <c r="AU680" s="212" t="s">
        <v>81</v>
      </c>
      <c r="AY680" s="18" t="s">
        <v>133</v>
      </c>
      <c r="BE680" s="213">
        <f>IF(N680="základní",J680,0)</f>
        <v>0</v>
      </c>
      <c r="BF680" s="213">
        <f>IF(N680="snížená",J680,0)</f>
        <v>0</v>
      </c>
      <c r="BG680" s="213">
        <f>IF(N680="zákl. přenesená",J680,0)</f>
        <v>0</v>
      </c>
      <c r="BH680" s="213">
        <f>IF(N680="sníž. přenesená",J680,0)</f>
        <v>0</v>
      </c>
      <c r="BI680" s="213">
        <f>IF(N680="nulová",J680,0)</f>
        <v>0</v>
      </c>
      <c r="BJ680" s="18" t="s">
        <v>79</v>
      </c>
      <c r="BK680" s="213">
        <f>ROUND(I680*H680,2)</f>
        <v>0</v>
      </c>
      <c r="BL680" s="18" t="s">
        <v>256</v>
      </c>
      <c r="BM680" s="212" t="s">
        <v>607</v>
      </c>
    </row>
    <row r="681" s="2" customFormat="1">
      <c r="A681" s="39"/>
      <c r="B681" s="40"/>
      <c r="C681" s="41"/>
      <c r="D681" s="214" t="s">
        <v>142</v>
      </c>
      <c r="E681" s="41"/>
      <c r="F681" s="215" t="s">
        <v>608</v>
      </c>
      <c r="G681" s="41"/>
      <c r="H681" s="41"/>
      <c r="I681" s="216"/>
      <c r="J681" s="41"/>
      <c r="K681" s="41"/>
      <c r="L681" s="45"/>
      <c r="M681" s="217"/>
      <c r="N681" s="218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142</v>
      </c>
      <c r="AU681" s="18" t="s">
        <v>81</v>
      </c>
    </row>
    <row r="682" s="15" customFormat="1">
      <c r="A682" s="15"/>
      <c r="B682" s="242"/>
      <c r="C682" s="243"/>
      <c r="D682" s="221" t="s">
        <v>144</v>
      </c>
      <c r="E682" s="244" t="s">
        <v>19</v>
      </c>
      <c r="F682" s="245" t="s">
        <v>609</v>
      </c>
      <c r="G682" s="243"/>
      <c r="H682" s="244" t="s">
        <v>19</v>
      </c>
      <c r="I682" s="246"/>
      <c r="J682" s="243"/>
      <c r="K682" s="243"/>
      <c r="L682" s="247"/>
      <c r="M682" s="248"/>
      <c r="N682" s="249"/>
      <c r="O682" s="249"/>
      <c r="P682" s="249"/>
      <c r="Q682" s="249"/>
      <c r="R682" s="249"/>
      <c r="S682" s="249"/>
      <c r="T682" s="250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51" t="s">
        <v>144</v>
      </c>
      <c r="AU682" s="251" t="s">
        <v>81</v>
      </c>
      <c r="AV682" s="15" t="s">
        <v>79</v>
      </c>
      <c r="AW682" s="15" t="s">
        <v>33</v>
      </c>
      <c r="AX682" s="15" t="s">
        <v>72</v>
      </c>
      <c r="AY682" s="251" t="s">
        <v>133</v>
      </c>
    </row>
    <row r="683" s="13" customFormat="1">
      <c r="A683" s="13"/>
      <c r="B683" s="219"/>
      <c r="C683" s="220"/>
      <c r="D683" s="221" t="s">
        <v>144</v>
      </c>
      <c r="E683" s="222" t="s">
        <v>19</v>
      </c>
      <c r="F683" s="223" t="s">
        <v>79</v>
      </c>
      <c r="G683" s="220"/>
      <c r="H683" s="224">
        <v>1</v>
      </c>
      <c r="I683" s="225"/>
      <c r="J683" s="220"/>
      <c r="K683" s="220"/>
      <c r="L683" s="226"/>
      <c r="M683" s="227"/>
      <c r="N683" s="228"/>
      <c r="O683" s="228"/>
      <c r="P683" s="228"/>
      <c r="Q683" s="228"/>
      <c r="R683" s="228"/>
      <c r="S683" s="228"/>
      <c r="T683" s="229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0" t="s">
        <v>144</v>
      </c>
      <c r="AU683" s="230" t="s">
        <v>81</v>
      </c>
      <c r="AV683" s="13" t="s">
        <v>81</v>
      </c>
      <c r="AW683" s="13" t="s">
        <v>33</v>
      </c>
      <c r="AX683" s="13" t="s">
        <v>72</v>
      </c>
      <c r="AY683" s="230" t="s">
        <v>133</v>
      </c>
    </row>
    <row r="684" s="14" customFormat="1">
      <c r="A684" s="14"/>
      <c r="B684" s="231"/>
      <c r="C684" s="232"/>
      <c r="D684" s="221" t="s">
        <v>144</v>
      </c>
      <c r="E684" s="233" t="s">
        <v>19</v>
      </c>
      <c r="F684" s="234" t="s">
        <v>146</v>
      </c>
      <c r="G684" s="232"/>
      <c r="H684" s="235">
        <v>1</v>
      </c>
      <c r="I684" s="236"/>
      <c r="J684" s="232"/>
      <c r="K684" s="232"/>
      <c r="L684" s="237"/>
      <c r="M684" s="238"/>
      <c r="N684" s="239"/>
      <c r="O684" s="239"/>
      <c r="P684" s="239"/>
      <c r="Q684" s="239"/>
      <c r="R684" s="239"/>
      <c r="S684" s="239"/>
      <c r="T684" s="24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1" t="s">
        <v>144</v>
      </c>
      <c r="AU684" s="241" t="s">
        <v>81</v>
      </c>
      <c r="AV684" s="14" t="s">
        <v>140</v>
      </c>
      <c r="AW684" s="14" t="s">
        <v>33</v>
      </c>
      <c r="AX684" s="14" t="s">
        <v>79</v>
      </c>
      <c r="AY684" s="241" t="s">
        <v>133</v>
      </c>
    </row>
    <row r="685" s="2" customFormat="1" ht="16.5" customHeight="1">
      <c r="A685" s="39"/>
      <c r="B685" s="40"/>
      <c r="C685" s="201" t="s">
        <v>610</v>
      </c>
      <c r="D685" s="201" t="s">
        <v>135</v>
      </c>
      <c r="E685" s="202" t="s">
        <v>611</v>
      </c>
      <c r="F685" s="203" t="s">
        <v>612</v>
      </c>
      <c r="G685" s="204" t="s">
        <v>308</v>
      </c>
      <c r="H685" s="205">
        <v>402</v>
      </c>
      <c r="I685" s="206"/>
      <c r="J685" s="207">
        <f>ROUND(I685*H685,2)</f>
        <v>0</v>
      </c>
      <c r="K685" s="203" t="s">
        <v>139</v>
      </c>
      <c r="L685" s="45"/>
      <c r="M685" s="208" t="s">
        <v>19</v>
      </c>
      <c r="N685" s="209" t="s">
        <v>43</v>
      </c>
      <c r="O685" s="85"/>
      <c r="P685" s="210">
        <f>O685*H685</f>
        <v>0</v>
      </c>
      <c r="Q685" s="210">
        <v>0</v>
      </c>
      <c r="R685" s="210">
        <f>Q685*H685</f>
        <v>0</v>
      </c>
      <c r="S685" s="210">
        <v>0.0016999999999999999</v>
      </c>
      <c r="T685" s="211">
        <f>S685*H685</f>
        <v>0.68340000000000001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12" t="s">
        <v>256</v>
      </c>
      <c r="AT685" s="212" t="s">
        <v>135</v>
      </c>
      <c r="AU685" s="212" t="s">
        <v>81</v>
      </c>
      <c r="AY685" s="18" t="s">
        <v>133</v>
      </c>
      <c r="BE685" s="213">
        <f>IF(N685="základní",J685,0)</f>
        <v>0</v>
      </c>
      <c r="BF685" s="213">
        <f>IF(N685="snížená",J685,0)</f>
        <v>0</v>
      </c>
      <c r="BG685" s="213">
        <f>IF(N685="zákl. přenesená",J685,0)</f>
        <v>0</v>
      </c>
      <c r="BH685" s="213">
        <f>IF(N685="sníž. přenesená",J685,0)</f>
        <v>0</v>
      </c>
      <c r="BI685" s="213">
        <f>IF(N685="nulová",J685,0)</f>
        <v>0</v>
      </c>
      <c r="BJ685" s="18" t="s">
        <v>79</v>
      </c>
      <c r="BK685" s="213">
        <f>ROUND(I685*H685,2)</f>
        <v>0</v>
      </c>
      <c r="BL685" s="18" t="s">
        <v>256</v>
      </c>
      <c r="BM685" s="212" t="s">
        <v>613</v>
      </c>
    </row>
    <row r="686" s="2" customFormat="1">
      <c r="A686" s="39"/>
      <c r="B686" s="40"/>
      <c r="C686" s="41"/>
      <c r="D686" s="214" t="s">
        <v>142</v>
      </c>
      <c r="E686" s="41"/>
      <c r="F686" s="215" t="s">
        <v>614</v>
      </c>
      <c r="G686" s="41"/>
      <c r="H686" s="41"/>
      <c r="I686" s="216"/>
      <c r="J686" s="41"/>
      <c r="K686" s="41"/>
      <c r="L686" s="45"/>
      <c r="M686" s="217"/>
      <c r="N686" s="218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142</v>
      </c>
      <c r="AU686" s="18" t="s">
        <v>81</v>
      </c>
    </row>
    <row r="687" s="15" customFormat="1">
      <c r="A687" s="15"/>
      <c r="B687" s="242"/>
      <c r="C687" s="243"/>
      <c r="D687" s="221" t="s">
        <v>144</v>
      </c>
      <c r="E687" s="244" t="s">
        <v>19</v>
      </c>
      <c r="F687" s="245" t="s">
        <v>615</v>
      </c>
      <c r="G687" s="243"/>
      <c r="H687" s="244" t="s">
        <v>19</v>
      </c>
      <c r="I687" s="246"/>
      <c r="J687" s="243"/>
      <c r="K687" s="243"/>
      <c r="L687" s="247"/>
      <c r="M687" s="248"/>
      <c r="N687" s="249"/>
      <c r="O687" s="249"/>
      <c r="P687" s="249"/>
      <c r="Q687" s="249"/>
      <c r="R687" s="249"/>
      <c r="S687" s="249"/>
      <c r="T687" s="250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51" t="s">
        <v>144</v>
      </c>
      <c r="AU687" s="251" t="s">
        <v>81</v>
      </c>
      <c r="AV687" s="15" t="s">
        <v>79</v>
      </c>
      <c r="AW687" s="15" t="s">
        <v>33</v>
      </c>
      <c r="AX687" s="15" t="s">
        <v>72</v>
      </c>
      <c r="AY687" s="251" t="s">
        <v>133</v>
      </c>
    </row>
    <row r="688" s="13" customFormat="1">
      <c r="A688" s="13"/>
      <c r="B688" s="219"/>
      <c r="C688" s="220"/>
      <c r="D688" s="221" t="s">
        <v>144</v>
      </c>
      <c r="E688" s="222" t="s">
        <v>19</v>
      </c>
      <c r="F688" s="223" t="s">
        <v>616</v>
      </c>
      <c r="G688" s="220"/>
      <c r="H688" s="224">
        <v>198</v>
      </c>
      <c r="I688" s="225"/>
      <c r="J688" s="220"/>
      <c r="K688" s="220"/>
      <c r="L688" s="226"/>
      <c r="M688" s="227"/>
      <c r="N688" s="228"/>
      <c r="O688" s="228"/>
      <c r="P688" s="228"/>
      <c r="Q688" s="228"/>
      <c r="R688" s="228"/>
      <c r="S688" s="228"/>
      <c r="T688" s="229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0" t="s">
        <v>144</v>
      </c>
      <c r="AU688" s="230" t="s">
        <v>81</v>
      </c>
      <c r="AV688" s="13" t="s">
        <v>81</v>
      </c>
      <c r="AW688" s="13" t="s">
        <v>33</v>
      </c>
      <c r="AX688" s="13" t="s">
        <v>72</v>
      </c>
      <c r="AY688" s="230" t="s">
        <v>133</v>
      </c>
    </row>
    <row r="689" s="13" customFormat="1">
      <c r="A689" s="13"/>
      <c r="B689" s="219"/>
      <c r="C689" s="220"/>
      <c r="D689" s="221" t="s">
        <v>144</v>
      </c>
      <c r="E689" s="222" t="s">
        <v>19</v>
      </c>
      <c r="F689" s="223" t="s">
        <v>617</v>
      </c>
      <c r="G689" s="220"/>
      <c r="H689" s="224">
        <v>198</v>
      </c>
      <c r="I689" s="225"/>
      <c r="J689" s="220"/>
      <c r="K689" s="220"/>
      <c r="L689" s="226"/>
      <c r="M689" s="227"/>
      <c r="N689" s="228"/>
      <c r="O689" s="228"/>
      <c r="P689" s="228"/>
      <c r="Q689" s="228"/>
      <c r="R689" s="228"/>
      <c r="S689" s="228"/>
      <c r="T689" s="229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0" t="s">
        <v>144</v>
      </c>
      <c r="AU689" s="230" t="s">
        <v>81</v>
      </c>
      <c r="AV689" s="13" t="s">
        <v>81</v>
      </c>
      <c r="AW689" s="13" t="s">
        <v>33</v>
      </c>
      <c r="AX689" s="13" t="s">
        <v>72</v>
      </c>
      <c r="AY689" s="230" t="s">
        <v>133</v>
      </c>
    </row>
    <row r="690" s="13" customFormat="1">
      <c r="A690" s="13"/>
      <c r="B690" s="219"/>
      <c r="C690" s="220"/>
      <c r="D690" s="221" t="s">
        <v>144</v>
      </c>
      <c r="E690" s="222" t="s">
        <v>19</v>
      </c>
      <c r="F690" s="223" t="s">
        <v>618</v>
      </c>
      <c r="G690" s="220"/>
      <c r="H690" s="224">
        <v>6</v>
      </c>
      <c r="I690" s="225"/>
      <c r="J690" s="220"/>
      <c r="K690" s="220"/>
      <c r="L690" s="226"/>
      <c r="M690" s="227"/>
      <c r="N690" s="228"/>
      <c r="O690" s="228"/>
      <c r="P690" s="228"/>
      <c r="Q690" s="228"/>
      <c r="R690" s="228"/>
      <c r="S690" s="228"/>
      <c r="T690" s="229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0" t="s">
        <v>144</v>
      </c>
      <c r="AU690" s="230" t="s">
        <v>81</v>
      </c>
      <c r="AV690" s="13" t="s">
        <v>81</v>
      </c>
      <c r="AW690" s="13" t="s">
        <v>33</v>
      </c>
      <c r="AX690" s="13" t="s">
        <v>72</v>
      </c>
      <c r="AY690" s="230" t="s">
        <v>133</v>
      </c>
    </row>
    <row r="691" s="14" customFormat="1">
      <c r="A691" s="14"/>
      <c r="B691" s="231"/>
      <c r="C691" s="232"/>
      <c r="D691" s="221" t="s">
        <v>144</v>
      </c>
      <c r="E691" s="233" t="s">
        <v>19</v>
      </c>
      <c r="F691" s="234" t="s">
        <v>146</v>
      </c>
      <c r="G691" s="232"/>
      <c r="H691" s="235">
        <v>402</v>
      </c>
      <c r="I691" s="236"/>
      <c r="J691" s="232"/>
      <c r="K691" s="232"/>
      <c r="L691" s="237"/>
      <c r="M691" s="238"/>
      <c r="N691" s="239"/>
      <c r="O691" s="239"/>
      <c r="P691" s="239"/>
      <c r="Q691" s="239"/>
      <c r="R691" s="239"/>
      <c r="S691" s="239"/>
      <c r="T691" s="240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1" t="s">
        <v>144</v>
      </c>
      <c r="AU691" s="241" t="s">
        <v>81</v>
      </c>
      <c r="AV691" s="14" t="s">
        <v>140</v>
      </c>
      <c r="AW691" s="14" t="s">
        <v>33</v>
      </c>
      <c r="AX691" s="14" t="s">
        <v>79</v>
      </c>
      <c r="AY691" s="241" t="s">
        <v>133</v>
      </c>
    </row>
    <row r="692" s="2" customFormat="1" ht="16.5" customHeight="1">
      <c r="A692" s="39"/>
      <c r="B692" s="40"/>
      <c r="C692" s="201" t="s">
        <v>619</v>
      </c>
      <c r="D692" s="201" t="s">
        <v>135</v>
      </c>
      <c r="E692" s="202" t="s">
        <v>620</v>
      </c>
      <c r="F692" s="203" t="s">
        <v>621</v>
      </c>
      <c r="G692" s="204" t="s">
        <v>308</v>
      </c>
      <c r="H692" s="205">
        <v>421.30000000000001</v>
      </c>
      <c r="I692" s="206"/>
      <c r="J692" s="207">
        <f>ROUND(I692*H692,2)</f>
        <v>0</v>
      </c>
      <c r="K692" s="203" t="s">
        <v>139</v>
      </c>
      <c r="L692" s="45"/>
      <c r="M692" s="208" t="s">
        <v>19</v>
      </c>
      <c r="N692" s="209" t="s">
        <v>43</v>
      </c>
      <c r="O692" s="85"/>
      <c r="P692" s="210">
        <f>O692*H692</f>
        <v>0</v>
      </c>
      <c r="Q692" s="210">
        <v>0</v>
      </c>
      <c r="R692" s="210">
        <f>Q692*H692</f>
        <v>0</v>
      </c>
      <c r="S692" s="210">
        <v>0.00191</v>
      </c>
      <c r="T692" s="211">
        <f>S692*H692</f>
        <v>0.80468300000000004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12" t="s">
        <v>256</v>
      </c>
      <c r="AT692" s="212" t="s">
        <v>135</v>
      </c>
      <c r="AU692" s="212" t="s">
        <v>81</v>
      </c>
      <c r="AY692" s="18" t="s">
        <v>133</v>
      </c>
      <c r="BE692" s="213">
        <f>IF(N692="základní",J692,0)</f>
        <v>0</v>
      </c>
      <c r="BF692" s="213">
        <f>IF(N692="snížená",J692,0)</f>
        <v>0</v>
      </c>
      <c r="BG692" s="213">
        <f>IF(N692="zákl. přenesená",J692,0)</f>
        <v>0</v>
      </c>
      <c r="BH692" s="213">
        <f>IF(N692="sníž. přenesená",J692,0)</f>
        <v>0</v>
      </c>
      <c r="BI692" s="213">
        <f>IF(N692="nulová",J692,0)</f>
        <v>0</v>
      </c>
      <c r="BJ692" s="18" t="s">
        <v>79</v>
      </c>
      <c r="BK692" s="213">
        <f>ROUND(I692*H692,2)</f>
        <v>0</v>
      </c>
      <c r="BL692" s="18" t="s">
        <v>256</v>
      </c>
      <c r="BM692" s="212" t="s">
        <v>622</v>
      </c>
    </row>
    <row r="693" s="2" customFormat="1">
      <c r="A693" s="39"/>
      <c r="B693" s="40"/>
      <c r="C693" s="41"/>
      <c r="D693" s="214" t="s">
        <v>142</v>
      </c>
      <c r="E693" s="41"/>
      <c r="F693" s="215" t="s">
        <v>623</v>
      </c>
      <c r="G693" s="41"/>
      <c r="H693" s="41"/>
      <c r="I693" s="216"/>
      <c r="J693" s="41"/>
      <c r="K693" s="41"/>
      <c r="L693" s="45"/>
      <c r="M693" s="217"/>
      <c r="N693" s="218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142</v>
      </c>
      <c r="AU693" s="18" t="s">
        <v>81</v>
      </c>
    </row>
    <row r="694" s="15" customFormat="1">
      <c r="A694" s="15"/>
      <c r="B694" s="242"/>
      <c r="C694" s="243"/>
      <c r="D694" s="221" t="s">
        <v>144</v>
      </c>
      <c r="E694" s="244" t="s">
        <v>19</v>
      </c>
      <c r="F694" s="245" t="s">
        <v>609</v>
      </c>
      <c r="G694" s="243"/>
      <c r="H694" s="244" t="s">
        <v>19</v>
      </c>
      <c r="I694" s="246"/>
      <c r="J694" s="243"/>
      <c r="K694" s="243"/>
      <c r="L694" s="247"/>
      <c r="M694" s="248"/>
      <c r="N694" s="249"/>
      <c r="O694" s="249"/>
      <c r="P694" s="249"/>
      <c r="Q694" s="249"/>
      <c r="R694" s="249"/>
      <c r="S694" s="249"/>
      <c r="T694" s="250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51" t="s">
        <v>144</v>
      </c>
      <c r="AU694" s="251" t="s">
        <v>81</v>
      </c>
      <c r="AV694" s="15" t="s">
        <v>79</v>
      </c>
      <c r="AW694" s="15" t="s">
        <v>33</v>
      </c>
      <c r="AX694" s="15" t="s">
        <v>72</v>
      </c>
      <c r="AY694" s="251" t="s">
        <v>133</v>
      </c>
    </row>
    <row r="695" s="13" customFormat="1">
      <c r="A695" s="13"/>
      <c r="B695" s="219"/>
      <c r="C695" s="220"/>
      <c r="D695" s="221" t="s">
        <v>144</v>
      </c>
      <c r="E695" s="222" t="s">
        <v>19</v>
      </c>
      <c r="F695" s="223" t="s">
        <v>624</v>
      </c>
      <c r="G695" s="220"/>
      <c r="H695" s="224">
        <v>147</v>
      </c>
      <c r="I695" s="225"/>
      <c r="J695" s="220"/>
      <c r="K695" s="220"/>
      <c r="L695" s="226"/>
      <c r="M695" s="227"/>
      <c r="N695" s="228"/>
      <c r="O695" s="228"/>
      <c r="P695" s="228"/>
      <c r="Q695" s="228"/>
      <c r="R695" s="228"/>
      <c r="S695" s="228"/>
      <c r="T695" s="229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0" t="s">
        <v>144</v>
      </c>
      <c r="AU695" s="230" t="s">
        <v>81</v>
      </c>
      <c r="AV695" s="13" t="s">
        <v>81</v>
      </c>
      <c r="AW695" s="13" t="s">
        <v>33</v>
      </c>
      <c r="AX695" s="13" t="s">
        <v>72</v>
      </c>
      <c r="AY695" s="230" t="s">
        <v>133</v>
      </c>
    </row>
    <row r="696" s="13" customFormat="1">
      <c r="A696" s="13"/>
      <c r="B696" s="219"/>
      <c r="C696" s="220"/>
      <c r="D696" s="221" t="s">
        <v>144</v>
      </c>
      <c r="E696" s="222" t="s">
        <v>19</v>
      </c>
      <c r="F696" s="223" t="s">
        <v>625</v>
      </c>
      <c r="G696" s="220"/>
      <c r="H696" s="224">
        <v>51</v>
      </c>
      <c r="I696" s="225"/>
      <c r="J696" s="220"/>
      <c r="K696" s="220"/>
      <c r="L696" s="226"/>
      <c r="M696" s="227"/>
      <c r="N696" s="228"/>
      <c r="O696" s="228"/>
      <c r="P696" s="228"/>
      <c r="Q696" s="228"/>
      <c r="R696" s="228"/>
      <c r="S696" s="228"/>
      <c r="T696" s="229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0" t="s">
        <v>144</v>
      </c>
      <c r="AU696" s="230" t="s">
        <v>81</v>
      </c>
      <c r="AV696" s="13" t="s">
        <v>81</v>
      </c>
      <c r="AW696" s="13" t="s">
        <v>33</v>
      </c>
      <c r="AX696" s="13" t="s">
        <v>72</v>
      </c>
      <c r="AY696" s="230" t="s">
        <v>133</v>
      </c>
    </row>
    <row r="697" s="13" customFormat="1">
      <c r="A697" s="13"/>
      <c r="B697" s="219"/>
      <c r="C697" s="220"/>
      <c r="D697" s="221" t="s">
        <v>144</v>
      </c>
      <c r="E697" s="222" t="s">
        <v>19</v>
      </c>
      <c r="F697" s="223" t="s">
        <v>626</v>
      </c>
      <c r="G697" s="220"/>
      <c r="H697" s="224">
        <v>9</v>
      </c>
      <c r="I697" s="225"/>
      <c r="J697" s="220"/>
      <c r="K697" s="220"/>
      <c r="L697" s="226"/>
      <c r="M697" s="227"/>
      <c r="N697" s="228"/>
      <c r="O697" s="228"/>
      <c r="P697" s="228"/>
      <c r="Q697" s="228"/>
      <c r="R697" s="228"/>
      <c r="S697" s="228"/>
      <c r="T697" s="229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0" t="s">
        <v>144</v>
      </c>
      <c r="AU697" s="230" t="s">
        <v>81</v>
      </c>
      <c r="AV697" s="13" t="s">
        <v>81</v>
      </c>
      <c r="AW697" s="13" t="s">
        <v>33</v>
      </c>
      <c r="AX697" s="13" t="s">
        <v>72</v>
      </c>
      <c r="AY697" s="230" t="s">
        <v>133</v>
      </c>
    </row>
    <row r="698" s="13" customFormat="1">
      <c r="A698" s="13"/>
      <c r="B698" s="219"/>
      <c r="C698" s="220"/>
      <c r="D698" s="221" t="s">
        <v>144</v>
      </c>
      <c r="E698" s="222" t="s">
        <v>19</v>
      </c>
      <c r="F698" s="223" t="s">
        <v>627</v>
      </c>
      <c r="G698" s="220"/>
      <c r="H698" s="224">
        <v>19.48</v>
      </c>
      <c r="I698" s="225"/>
      <c r="J698" s="220"/>
      <c r="K698" s="220"/>
      <c r="L698" s="226"/>
      <c r="M698" s="227"/>
      <c r="N698" s="228"/>
      <c r="O698" s="228"/>
      <c r="P698" s="228"/>
      <c r="Q698" s="228"/>
      <c r="R698" s="228"/>
      <c r="S698" s="228"/>
      <c r="T698" s="229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0" t="s">
        <v>144</v>
      </c>
      <c r="AU698" s="230" t="s">
        <v>81</v>
      </c>
      <c r="AV698" s="13" t="s">
        <v>81</v>
      </c>
      <c r="AW698" s="13" t="s">
        <v>33</v>
      </c>
      <c r="AX698" s="13" t="s">
        <v>72</v>
      </c>
      <c r="AY698" s="230" t="s">
        <v>133</v>
      </c>
    </row>
    <row r="699" s="13" customFormat="1">
      <c r="A699" s="13"/>
      <c r="B699" s="219"/>
      <c r="C699" s="220"/>
      <c r="D699" s="221" t="s">
        <v>144</v>
      </c>
      <c r="E699" s="222" t="s">
        <v>19</v>
      </c>
      <c r="F699" s="223" t="s">
        <v>628</v>
      </c>
      <c r="G699" s="220"/>
      <c r="H699" s="224">
        <v>89.319999999999993</v>
      </c>
      <c r="I699" s="225"/>
      <c r="J699" s="220"/>
      <c r="K699" s="220"/>
      <c r="L699" s="226"/>
      <c r="M699" s="227"/>
      <c r="N699" s="228"/>
      <c r="O699" s="228"/>
      <c r="P699" s="228"/>
      <c r="Q699" s="228"/>
      <c r="R699" s="228"/>
      <c r="S699" s="228"/>
      <c r="T699" s="229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0" t="s">
        <v>144</v>
      </c>
      <c r="AU699" s="230" t="s">
        <v>81</v>
      </c>
      <c r="AV699" s="13" t="s">
        <v>81</v>
      </c>
      <c r="AW699" s="13" t="s">
        <v>33</v>
      </c>
      <c r="AX699" s="13" t="s">
        <v>72</v>
      </c>
      <c r="AY699" s="230" t="s">
        <v>133</v>
      </c>
    </row>
    <row r="700" s="13" customFormat="1">
      <c r="A700" s="13"/>
      <c r="B700" s="219"/>
      <c r="C700" s="220"/>
      <c r="D700" s="221" t="s">
        <v>144</v>
      </c>
      <c r="E700" s="222" t="s">
        <v>19</v>
      </c>
      <c r="F700" s="223" t="s">
        <v>629</v>
      </c>
      <c r="G700" s="220"/>
      <c r="H700" s="224">
        <v>7.5</v>
      </c>
      <c r="I700" s="225"/>
      <c r="J700" s="220"/>
      <c r="K700" s="220"/>
      <c r="L700" s="226"/>
      <c r="M700" s="227"/>
      <c r="N700" s="228"/>
      <c r="O700" s="228"/>
      <c r="P700" s="228"/>
      <c r="Q700" s="228"/>
      <c r="R700" s="228"/>
      <c r="S700" s="228"/>
      <c r="T700" s="229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0" t="s">
        <v>144</v>
      </c>
      <c r="AU700" s="230" t="s">
        <v>81</v>
      </c>
      <c r="AV700" s="13" t="s">
        <v>81</v>
      </c>
      <c r="AW700" s="13" t="s">
        <v>33</v>
      </c>
      <c r="AX700" s="13" t="s">
        <v>72</v>
      </c>
      <c r="AY700" s="230" t="s">
        <v>133</v>
      </c>
    </row>
    <row r="701" s="13" customFormat="1">
      <c r="A701" s="13"/>
      <c r="B701" s="219"/>
      <c r="C701" s="220"/>
      <c r="D701" s="221" t="s">
        <v>144</v>
      </c>
      <c r="E701" s="222" t="s">
        <v>19</v>
      </c>
      <c r="F701" s="223" t="s">
        <v>630</v>
      </c>
      <c r="G701" s="220"/>
      <c r="H701" s="224">
        <v>4</v>
      </c>
      <c r="I701" s="225"/>
      <c r="J701" s="220"/>
      <c r="K701" s="220"/>
      <c r="L701" s="226"/>
      <c r="M701" s="227"/>
      <c r="N701" s="228"/>
      <c r="O701" s="228"/>
      <c r="P701" s="228"/>
      <c r="Q701" s="228"/>
      <c r="R701" s="228"/>
      <c r="S701" s="228"/>
      <c r="T701" s="229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0" t="s">
        <v>144</v>
      </c>
      <c r="AU701" s="230" t="s">
        <v>81</v>
      </c>
      <c r="AV701" s="13" t="s">
        <v>81</v>
      </c>
      <c r="AW701" s="13" t="s">
        <v>33</v>
      </c>
      <c r="AX701" s="13" t="s">
        <v>72</v>
      </c>
      <c r="AY701" s="230" t="s">
        <v>133</v>
      </c>
    </row>
    <row r="702" s="13" customFormat="1">
      <c r="A702" s="13"/>
      <c r="B702" s="219"/>
      <c r="C702" s="220"/>
      <c r="D702" s="221" t="s">
        <v>144</v>
      </c>
      <c r="E702" s="222" t="s">
        <v>19</v>
      </c>
      <c r="F702" s="223" t="s">
        <v>631</v>
      </c>
      <c r="G702" s="220"/>
      <c r="H702" s="224">
        <v>94</v>
      </c>
      <c r="I702" s="225"/>
      <c r="J702" s="220"/>
      <c r="K702" s="220"/>
      <c r="L702" s="226"/>
      <c r="M702" s="227"/>
      <c r="N702" s="228"/>
      <c r="O702" s="228"/>
      <c r="P702" s="228"/>
      <c r="Q702" s="228"/>
      <c r="R702" s="228"/>
      <c r="S702" s="228"/>
      <c r="T702" s="229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0" t="s">
        <v>144</v>
      </c>
      <c r="AU702" s="230" t="s">
        <v>81</v>
      </c>
      <c r="AV702" s="13" t="s">
        <v>81</v>
      </c>
      <c r="AW702" s="13" t="s">
        <v>33</v>
      </c>
      <c r="AX702" s="13" t="s">
        <v>72</v>
      </c>
      <c r="AY702" s="230" t="s">
        <v>133</v>
      </c>
    </row>
    <row r="703" s="14" customFormat="1">
      <c r="A703" s="14"/>
      <c r="B703" s="231"/>
      <c r="C703" s="232"/>
      <c r="D703" s="221" t="s">
        <v>144</v>
      </c>
      <c r="E703" s="233" t="s">
        <v>19</v>
      </c>
      <c r="F703" s="234" t="s">
        <v>146</v>
      </c>
      <c r="G703" s="232"/>
      <c r="H703" s="235">
        <v>421.30000000000001</v>
      </c>
      <c r="I703" s="236"/>
      <c r="J703" s="232"/>
      <c r="K703" s="232"/>
      <c r="L703" s="237"/>
      <c r="M703" s="238"/>
      <c r="N703" s="239"/>
      <c r="O703" s="239"/>
      <c r="P703" s="239"/>
      <c r="Q703" s="239"/>
      <c r="R703" s="239"/>
      <c r="S703" s="239"/>
      <c r="T703" s="240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1" t="s">
        <v>144</v>
      </c>
      <c r="AU703" s="241" t="s">
        <v>81</v>
      </c>
      <c r="AV703" s="14" t="s">
        <v>140</v>
      </c>
      <c r="AW703" s="14" t="s">
        <v>33</v>
      </c>
      <c r="AX703" s="14" t="s">
        <v>79</v>
      </c>
      <c r="AY703" s="241" t="s">
        <v>133</v>
      </c>
    </row>
    <row r="704" s="2" customFormat="1" ht="16.5" customHeight="1">
      <c r="A704" s="39"/>
      <c r="B704" s="40"/>
      <c r="C704" s="201" t="s">
        <v>632</v>
      </c>
      <c r="D704" s="201" t="s">
        <v>135</v>
      </c>
      <c r="E704" s="202" t="s">
        <v>633</v>
      </c>
      <c r="F704" s="203" t="s">
        <v>634</v>
      </c>
      <c r="G704" s="204" t="s">
        <v>308</v>
      </c>
      <c r="H704" s="205">
        <v>13</v>
      </c>
      <c r="I704" s="206"/>
      <c r="J704" s="207">
        <f>ROUND(I704*H704,2)</f>
        <v>0</v>
      </c>
      <c r="K704" s="203" t="s">
        <v>139</v>
      </c>
      <c r="L704" s="45"/>
      <c r="M704" s="208" t="s">
        <v>19</v>
      </c>
      <c r="N704" s="209" t="s">
        <v>43</v>
      </c>
      <c r="O704" s="85"/>
      <c r="P704" s="210">
        <f>O704*H704</f>
        <v>0</v>
      </c>
      <c r="Q704" s="210">
        <v>0</v>
      </c>
      <c r="R704" s="210">
        <f>Q704*H704</f>
        <v>0</v>
      </c>
      <c r="S704" s="210">
        <v>0.00167</v>
      </c>
      <c r="T704" s="211">
        <f>S704*H704</f>
        <v>0.02171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12" t="s">
        <v>256</v>
      </c>
      <c r="AT704" s="212" t="s">
        <v>135</v>
      </c>
      <c r="AU704" s="212" t="s">
        <v>81</v>
      </c>
      <c r="AY704" s="18" t="s">
        <v>133</v>
      </c>
      <c r="BE704" s="213">
        <f>IF(N704="základní",J704,0)</f>
        <v>0</v>
      </c>
      <c r="BF704" s="213">
        <f>IF(N704="snížená",J704,0)</f>
        <v>0</v>
      </c>
      <c r="BG704" s="213">
        <f>IF(N704="zákl. přenesená",J704,0)</f>
        <v>0</v>
      </c>
      <c r="BH704" s="213">
        <f>IF(N704="sníž. přenesená",J704,0)</f>
        <v>0</v>
      </c>
      <c r="BI704" s="213">
        <f>IF(N704="nulová",J704,0)</f>
        <v>0</v>
      </c>
      <c r="BJ704" s="18" t="s">
        <v>79</v>
      </c>
      <c r="BK704" s="213">
        <f>ROUND(I704*H704,2)</f>
        <v>0</v>
      </c>
      <c r="BL704" s="18" t="s">
        <v>256</v>
      </c>
      <c r="BM704" s="212" t="s">
        <v>635</v>
      </c>
    </row>
    <row r="705" s="2" customFormat="1">
      <c r="A705" s="39"/>
      <c r="B705" s="40"/>
      <c r="C705" s="41"/>
      <c r="D705" s="214" t="s">
        <v>142</v>
      </c>
      <c r="E705" s="41"/>
      <c r="F705" s="215" t="s">
        <v>636</v>
      </c>
      <c r="G705" s="41"/>
      <c r="H705" s="41"/>
      <c r="I705" s="216"/>
      <c r="J705" s="41"/>
      <c r="K705" s="41"/>
      <c r="L705" s="45"/>
      <c r="M705" s="217"/>
      <c r="N705" s="218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142</v>
      </c>
      <c r="AU705" s="18" t="s">
        <v>81</v>
      </c>
    </row>
    <row r="706" s="15" customFormat="1">
      <c r="A706" s="15"/>
      <c r="B706" s="242"/>
      <c r="C706" s="243"/>
      <c r="D706" s="221" t="s">
        <v>144</v>
      </c>
      <c r="E706" s="244" t="s">
        <v>19</v>
      </c>
      <c r="F706" s="245" t="s">
        <v>637</v>
      </c>
      <c r="G706" s="243"/>
      <c r="H706" s="244" t="s">
        <v>19</v>
      </c>
      <c r="I706" s="246"/>
      <c r="J706" s="243"/>
      <c r="K706" s="243"/>
      <c r="L706" s="247"/>
      <c r="M706" s="248"/>
      <c r="N706" s="249"/>
      <c r="O706" s="249"/>
      <c r="P706" s="249"/>
      <c r="Q706" s="249"/>
      <c r="R706" s="249"/>
      <c r="S706" s="249"/>
      <c r="T706" s="250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51" t="s">
        <v>144</v>
      </c>
      <c r="AU706" s="251" t="s">
        <v>81</v>
      </c>
      <c r="AV706" s="15" t="s">
        <v>79</v>
      </c>
      <c r="AW706" s="15" t="s">
        <v>33</v>
      </c>
      <c r="AX706" s="15" t="s">
        <v>72</v>
      </c>
      <c r="AY706" s="251" t="s">
        <v>133</v>
      </c>
    </row>
    <row r="707" s="13" customFormat="1">
      <c r="A707" s="13"/>
      <c r="B707" s="219"/>
      <c r="C707" s="220"/>
      <c r="D707" s="221" t="s">
        <v>144</v>
      </c>
      <c r="E707" s="222" t="s">
        <v>19</v>
      </c>
      <c r="F707" s="223" t="s">
        <v>638</v>
      </c>
      <c r="G707" s="220"/>
      <c r="H707" s="224">
        <v>1.6000000000000001</v>
      </c>
      <c r="I707" s="225"/>
      <c r="J707" s="220"/>
      <c r="K707" s="220"/>
      <c r="L707" s="226"/>
      <c r="M707" s="227"/>
      <c r="N707" s="228"/>
      <c r="O707" s="228"/>
      <c r="P707" s="228"/>
      <c r="Q707" s="228"/>
      <c r="R707" s="228"/>
      <c r="S707" s="228"/>
      <c r="T707" s="229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0" t="s">
        <v>144</v>
      </c>
      <c r="AU707" s="230" t="s">
        <v>81</v>
      </c>
      <c r="AV707" s="13" t="s">
        <v>81</v>
      </c>
      <c r="AW707" s="13" t="s">
        <v>33</v>
      </c>
      <c r="AX707" s="13" t="s">
        <v>72</v>
      </c>
      <c r="AY707" s="230" t="s">
        <v>133</v>
      </c>
    </row>
    <row r="708" s="13" customFormat="1">
      <c r="A708" s="13"/>
      <c r="B708" s="219"/>
      <c r="C708" s="220"/>
      <c r="D708" s="221" t="s">
        <v>144</v>
      </c>
      <c r="E708" s="222" t="s">
        <v>19</v>
      </c>
      <c r="F708" s="223" t="s">
        <v>639</v>
      </c>
      <c r="G708" s="220"/>
      <c r="H708" s="224">
        <v>2</v>
      </c>
      <c r="I708" s="225"/>
      <c r="J708" s="220"/>
      <c r="K708" s="220"/>
      <c r="L708" s="226"/>
      <c r="M708" s="227"/>
      <c r="N708" s="228"/>
      <c r="O708" s="228"/>
      <c r="P708" s="228"/>
      <c r="Q708" s="228"/>
      <c r="R708" s="228"/>
      <c r="S708" s="228"/>
      <c r="T708" s="229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0" t="s">
        <v>144</v>
      </c>
      <c r="AU708" s="230" t="s">
        <v>81</v>
      </c>
      <c r="AV708" s="13" t="s">
        <v>81</v>
      </c>
      <c r="AW708" s="13" t="s">
        <v>33</v>
      </c>
      <c r="AX708" s="13" t="s">
        <v>72</v>
      </c>
      <c r="AY708" s="230" t="s">
        <v>133</v>
      </c>
    </row>
    <row r="709" s="13" customFormat="1">
      <c r="A709" s="13"/>
      <c r="B709" s="219"/>
      <c r="C709" s="220"/>
      <c r="D709" s="221" t="s">
        <v>144</v>
      </c>
      <c r="E709" s="222" t="s">
        <v>19</v>
      </c>
      <c r="F709" s="223" t="s">
        <v>629</v>
      </c>
      <c r="G709" s="220"/>
      <c r="H709" s="224">
        <v>7.5</v>
      </c>
      <c r="I709" s="225"/>
      <c r="J709" s="220"/>
      <c r="K709" s="220"/>
      <c r="L709" s="226"/>
      <c r="M709" s="227"/>
      <c r="N709" s="228"/>
      <c r="O709" s="228"/>
      <c r="P709" s="228"/>
      <c r="Q709" s="228"/>
      <c r="R709" s="228"/>
      <c r="S709" s="228"/>
      <c r="T709" s="22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0" t="s">
        <v>144</v>
      </c>
      <c r="AU709" s="230" t="s">
        <v>81</v>
      </c>
      <c r="AV709" s="13" t="s">
        <v>81</v>
      </c>
      <c r="AW709" s="13" t="s">
        <v>33</v>
      </c>
      <c r="AX709" s="13" t="s">
        <v>72</v>
      </c>
      <c r="AY709" s="230" t="s">
        <v>133</v>
      </c>
    </row>
    <row r="710" s="13" customFormat="1">
      <c r="A710" s="13"/>
      <c r="B710" s="219"/>
      <c r="C710" s="220"/>
      <c r="D710" s="221" t="s">
        <v>144</v>
      </c>
      <c r="E710" s="222" t="s">
        <v>19</v>
      </c>
      <c r="F710" s="223" t="s">
        <v>640</v>
      </c>
      <c r="G710" s="220"/>
      <c r="H710" s="224">
        <v>0.90000000000000002</v>
      </c>
      <c r="I710" s="225"/>
      <c r="J710" s="220"/>
      <c r="K710" s="220"/>
      <c r="L710" s="226"/>
      <c r="M710" s="227"/>
      <c r="N710" s="228"/>
      <c r="O710" s="228"/>
      <c r="P710" s="228"/>
      <c r="Q710" s="228"/>
      <c r="R710" s="228"/>
      <c r="S710" s="228"/>
      <c r="T710" s="229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0" t="s">
        <v>144</v>
      </c>
      <c r="AU710" s="230" t="s">
        <v>81</v>
      </c>
      <c r="AV710" s="13" t="s">
        <v>81</v>
      </c>
      <c r="AW710" s="13" t="s">
        <v>33</v>
      </c>
      <c r="AX710" s="13" t="s">
        <v>72</v>
      </c>
      <c r="AY710" s="230" t="s">
        <v>133</v>
      </c>
    </row>
    <row r="711" s="13" customFormat="1">
      <c r="A711" s="13"/>
      <c r="B711" s="219"/>
      <c r="C711" s="220"/>
      <c r="D711" s="221" t="s">
        <v>144</v>
      </c>
      <c r="E711" s="222" t="s">
        <v>19</v>
      </c>
      <c r="F711" s="223" t="s">
        <v>641</v>
      </c>
      <c r="G711" s="220"/>
      <c r="H711" s="224">
        <v>1</v>
      </c>
      <c r="I711" s="225"/>
      <c r="J711" s="220"/>
      <c r="K711" s="220"/>
      <c r="L711" s="226"/>
      <c r="M711" s="227"/>
      <c r="N711" s="228"/>
      <c r="O711" s="228"/>
      <c r="P711" s="228"/>
      <c r="Q711" s="228"/>
      <c r="R711" s="228"/>
      <c r="S711" s="228"/>
      <c r="T711" s="229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0" t="s">
        <v>144</v>
      </c>
      <c r="AU711" s="230" t="s">
        <v>81</v>
      </c>
      <c r="AV711" s="13" t="s">
        <v>81</v>
      </c>
      <c r="AW711" s="13" t="s">
        <v>33</v>
      </c>
      <c r="AX711" s="13" t="s">
        <v>72</v>
      </c>
      <c r="AY711" s="230" t="s">
        <v>133</v>
      </c>
    </row>
    <row r="712" s="14" customFormat="1">
      <c r="A712" s="14"/>
      <c r="B712" s="231"/>
      <c r="C712" s="232"/>
      <c r="D712" s="221" t="s">
        <v>144</v>
      </c>
      <c r="E712" s="233" t="s">
        <v>19</v>
      </c>
      <c r="F712" s="234" t="s">
        <v>146</v>
      </c>
      <c r="G712" s="232"/>
      <c r="H712" s="235">
        <v>13</v>
      </c>
      <c r="I712" s="236"/>
      <c r="J712" s="232"/>
      <c r="K712" s="232"/>
      <c r="L712" s="237"/>
      <c r="M712" s="238"/>
      <c r="N712" s="239"/>
      <c r="O712" s="239"/>
      <c r="P712" s="239"/>
      <c r="Q712" s="239"/>
      <c r="R712" s="239"/>
      <c r="S712" s="239"/>
      <c r="T712" s="240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1" t="s">
        <v>144</v>
      </c>
      <c r="AU712" s="241" t="s">
        <v>81</v>
      </c>
      <c r="AV712" s="14" t="s">
        <v>140</v>
      </c>
      <c r="AW712" s="14" t="s">
        <v>33</v>
      </c>
      <c r="AX712" s="14" t="s">
        <v>79</v>
      </c>
      <c r="AY712" s="241" t="s">
        <v>133</v>
      </c>
    </row>
    <row r="713" s="2" customFormat="1" ht="16.5" customHeight="1">
      <c r="A713" s="39"/>
      <c r="B713" s="40"/>
      <c r="C713" s="201" t="s">
        <v>642</v>
      </c>
      <c r="D713" s="201" t="s">
        <v>135</v>
      </c>
      <c r="E713" s="202" t="s">
        <v>643</v>
      </c>
      <c r="F713" s="203" t="s">
        <v>644</v>
      </c>
      <c r="G713" s="204" t="s">
        <v>308</v>
      </c>
      <c r="H713" s="205">
        <v>6</v>
      </c>
      <c r="I713" s="206"/>
      <c r="J713" s="207">
        <f>ROUND(I713*H713,2)</f>
        <v>0</v>
      </c>
      <c r="K713" s="203" t="s">
        <v>139</v>
      </c>
      <c r="L713" s="45"/>
      <c r="M713" s="208" t="s">
        <v>19</v>
      </c>
      <c r="N713" s="209" t="s">
        <v>43</v>
      </c>
      <c r="O713" s="85"/>
      <c r="P713" s="210">
        <f>O713*H713</f>
        <v>0</v>
      </c>
      <c r="Q713" s="210">
        <v>0</v>
      </c>
      <c r="R713" s="210">
        <f>Q713*H713</f>
        <v>0</v>
      </c>
      <c r="S713" s="210">
        <v>0.0025999999999999999</v>
      </c>
      <c r="T713" s="211">
        <f>S713*H713</f>
        <v>0.015599999999999999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12" t="s">
        <v>256</v>
      </c>
      <c r="AT713" s="212" t="s">
        <v>135</v>
      </c>
      <c r="AU713" s="212" t="s">
        <v>81</v>
      </c>
      <c r="AY713" s="18" t="s">
        <v>133</v>
      </c>
      <c r="BE713" s="213">
        <f>IF(N713="základní",J713,0)</f>
        <v>0</v>
      </c>
      <c r="BF713" s="213">
        <f>IF(N713="snížená",J713,0)</f>
        <v>0</v>
      </c>
      <c r="BG713" s="213">
        <f>IF(N713="zákl. přenesená",J713,0)</f>
        <v>0</v>
      </c>
      <c r="BH713" s="213">
        <f>IF(N713="sníž. přenesená",J713,0)</f>
        <v>0</v>
      </c>
      <c r="BI713" s="213">
        <f>IF(N713="nulová",J713,0)</f>
        <v>0</v>
      </c>
      <c r="BJ713" s="18" t="s">
        <v>79</v>
      </c>
      <c r="BK713" s="213">
        <f>ROUND(I713*H713,2)</f>
        <v>0</v>
      </c>
      <c r="BL713" s="18" t="s">
        <v>256</v>
      </c>
      <c r="BM713" s="212" t="s">
        <v>645</v>
      </c>
    </row>
    <row r="714" s="2" customFormat="1">
      <c r="A714" s="39"/>
      <c r="B714" s="40"/>
      <c r="C714" s="41"/>
      <c r="D714" s="214" t="s">
        <v>142</v>
      </c>
      <c r="E714" s="41"/>
      <c r="F714" s="215" t="s">
        <v>646</v>
      </c>
      <c r="G714" s="41"/>
      <c r="H714" s="41"/>
      <c r="I714" s="216"/>
      <c r="J714" s="41"/>
      <c r="K714" s="41"/>
      <c r="L714" s="45"/>
      <c r="M714" s="217"/>
      <c r="N714" s="218"/>
      <c r="O714" s="85"/>
      <c r="P714" s="85"/>
      <c r="Q714" s="85"/>
      <c r="R714" s="85"/>
      <c r="S714" s="85"/>
      <c r="T714" s="86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142</v>
      </c>
      <c r="AU714" s="18" t="s">
        <v>81</v>
      </c>
    </row>
    <row r="715" s="15" customFormat="1">
      <c r="A715" s="15"/>
      <c r="B715" s="242"/>
      <c r="C715" s="243"/>
      <c r="D715" s="221" t="s">
        <v>144</v>
      </c>
      <c r="E715" s="244" t="s">
        <v>19</v>
      </c>
      <c r="F715" s="245" t="s">
        <v>637</v>
      </c>
      <c r="G715" s="243"/>
      <c r="H715" s="244" t="s">
        <v>19</v>
      </c>
      <c r="I715" s="246"/>
      <c r="J715" s="243"/>
      <c r="K715" s="243"/>
      <c r="L715" s="247"/>
      <c r="M715" s="248"/>
      <c r="N715" s="249"/>
      <c r="O715" s="249"/>
      <c r="P715" s="249"/>
      <c r="Q715" s="249"/>
      <c r="R715" s="249"/>
      <c r="S715" s="249"/>
      <c r="T715" s="250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51" t="s">
        <v>144</v>
      </c>
      <c r="AU715" s="251" t="s">
        <v>81</v>
      </c>
      <c r="AV715" s="15" t="s">
        <v>79</v>
      </c>
      <c r="AW715" s="15" t="s">
        <v>33</v>
      </c>
      <c r="AX715" s="15" t="s">
        <v>72</v>
      </c>
      <c r="AY715" s="251" t="s">
        <v>133</v>
      </c>
    </row>
    <row r="716" s="13" customFormat="1">
      <c r="A716" s="13"/>
      <c r="B716" s="219"/>
      <c r="C716" s="220"/>
      <c r="D716" s="221" t="s">
        <v>144</v>
      </c>
      <c r="E716" s="222" t="s">
        <v>19</v>
      </c>
      <c r="F716" s="223" t="s">
        <v>647</v>
      </c>
      <c r="G716" s="220"/>
      <c r="H716" s="224">
        <v>6</v>
      </c>
      <c r="I716" s="225"/>
      <c r="J716" s="220"/>
      <c r="K716" s="220"/>
      <c r="L716" s="226"/>
      <c r="M716" s="227"/>
      <c r="N716" s="228"/>
      <c r="O716" s="228"/>
      <c r="P716" s="228"/>
      <c r="Q716" s="228"/>
      <c r="R716" s="228"/>
      <c r="S716" s="228"/>
      <c r="T716" s="229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0" t="s">
        <v>144</v>
      </c>
      <c r="AU716" s="230" t="s">
        <v>81</v>
      </c>
      <c r="AV716" s="13" t="s">
        <v>81</v>
      </c>
      <c r="AW716" s="13" t="s">
        <v>33</v>
      </c>
      <c r="AX716" s="13" t="s">
        <v>72</v>
      </c>
      <c r="AY716" s="230" t="s">
        <v>133</v>
      </c>
    </row>
    <row r="717" s="14" customFormat="1">
      <c r="A717" s="14"/>
      <c r="B717" s="231"/>
      <c r="C717" s="232"/>
      <c r="D717" s="221" t="s">
        <v>144</v>
      </c>
      <c r="E717" s="233" t="s">
        <v>19</v>
      </c>
      <c r="F717" s="234" t="s">
        <v>146</v>
      </c>
      <c r="G717" s="232"/>
      <c r="H717" s="235">
        <v>6</v>
      </c>
      <c r="I717" s="236"/>
      <c r="J717" s="232"/>
      <c r="K717" s="232"/>
      <c r="L717" s="237"/>
      <c r="M717" s="238"/>
      <c r="N717" s="239"/>
      <c r="O717" s="239"/>
      <c r="P717" s="239"/>
      <c r="Q717" s="239"/>
      <c r="R717" s="239"/>
      <c r="S717" s="239"/>
      <c r="T717" s="240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1" t="s">
        <v>144</v>
      </c>
      <c r="AU717" s="241" t="s">
        <v>81</v>
      </c>
      <c r="AV717" s="14" t="s">
        <v>140</v>
      </c>
      <c r="AW717" s="14" t="s">
        <v>33</v>
      </c>
      <c r="AX717" s="14" t="s">
        <v>79</v>
      </c>
      <c r="AY717" s="241" t="s">
        <v>133</v>
      </c>
    </row>
    <row r="718" s="2" customFormat="1" ht="16.5" customHeight="1">
      <c r="A718" s="39"/>
      <c r="B718" s="40"/>
      <c r="C718" s="201" t="s">
        <v>648</v>
      </c>
      <c r="D718" s="201" t="s">
        <v>135</v>
      </c>
      <c r="E718" s="202" t="s">
        <v>649</v>
      </c>
      <c r="F718" s="203" t="s">
        <v>650</v>
      </c>
      <c r="G718" s="204" t="s">
        <v>308</v>
      </c>
      <c r="H718" s="205">
        <v>7</v>
      </c>
      <c r="I718" s="206"/>
      <c r="J718" s="207">
        <f>ROUND(I718*H718,2)</f>
        <v>0</v>
      </c>
      <c r="K718" s="203" t="s">
        <v>139</v>
      </c>
      <c r="L718" s="45"/>
      <c r="M718" s="208" t="s">
        <v>19</v>
      </c>
      <c r="N718" s="209" t="s">
        <v>43</v>
      </c>
      <c r="O718" s="85"/>
      <c r="P718" s="210">
        <f>O718*H718</f>
        <v>0</v>
      </c>
      <c r="Q718" s="210">
        <v>0</v>
      </c>
      <c r="R718" s="210">
        <f>Q718*H718</f>
        <v>0</v>
      </c>
      <c r="S718" s="210">
        <v>0.0039399999999999999</v>
      </c>
      <c r="T718" s="211">
        <f>S718*H718</f>
        <v>0.02758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12" t="s">
        <v>256</v>
      </c>
      <c r="AT718" s="212" t="s">
        <v>135</v>
      </c>
      <c r="AU718" s="212" t="s">
        <v>81</v>
      </c>
      <c r="AY718" s="18" t="s">
        <v>133</v>
      </c>
      <c r="BE718" s="213">
        <f>IF(N718="základní",J718,0)</f>
        <v>0</v>
      </c>
      <c r="BF718" s="213">
        <f>IF(N718="snížená",J718,0)</f>
        <v>0</v>
      </c>
      <c r="BG718" s="213">
        <f>IF(N718="zákl. přenesená",J718,0)</f>
        <v>0</v>
      </c>
      <c r="BH718" s="213">
        <f>IF(N718="sníž. přenesená",J718,0)</f>
        <v>0</v>
      </c>
      <c r="BI718" s="213">
        <f>IF(N718="nulová",J718,0)</f>
        <v>0</v>
      </c>
      <c r="BJ718" s="18" t="s">
        <v>79</v>
      </c>
      <c r="BK718" s="213">
        <f>ROUND(I718*H718,2)</f>
        <v>0</v>
      </c>
      <c r="BL718" s="18" t="s">
        <v>256</v>
      </c>
      <c r="BM718" s="212" t="s">
        <v>651</v>
      </c>
    </row>
    <row r="719" s="2" customFormat="1">
      <c r="A719" s="39"/>
      <c r="B719" s="40"/>
      <c r="C719" s="41"/>
      <c r="D719" s="214" t="s">
        <v>142</v>
      </c>
      <c r="E719" s="41"/>
      <c r="F719" s="215" t="s">
        <v>652</v>
      </c>
      <c r="G719" s="41"/>
      <c r="H719" s="41"/>
      <c r="I719" s="216"/>
      <c r="J719" s="41"/>
      <c r="K719" s="41"/>
      <c r="L719" s="45"/>
      <c r="M719" s="217"/>
      <c r="N719" s="218"/>
      <c r="O719" s="85"/>
      <c r="P719" s="85"/>
      <c r="Q719" s="85"/>
      <c r="R719" s="85"/>
      <c r="S719" s="85"/>
      <c r="T719" s="86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142</v>
      </c>
      <c r="AU719" s="18" t="s">
        <v>81</v>
      </c>
    </row>
    <row r="720" s="15" customFormat="1">
      <c r="A720" s="15"/>
      <c r="B720" s="242"/>
      <c r="C720" s="243"/>
      <c r="D720" s="221" t="s">
        <v>144</v>
      </c>
      <c r="E720" s="244" t="s">
        <v>19</v>
      </c>
      <c r="F720" s="245" t="s">
        <v>615</v>
      </c>
      <c r="G720" s="243"/>
      <c r="H720" s="244" t="s">
        <v>19</v>
      </c>
      <c r="I720" s="246"/>
      <c r="J720" s="243"/>
      <c r="K720" s="243"/>
      <c r="L720" s="247"/>
      <c r="M720" s="248"/>
      <c r="N720" s="249"/>
      <c r="O720" s="249"/>
      <c r="P720" s="249"/>
      <c r="Q720" s="249"/>
      <c r="R720" s="249"/>
      <c r="S720" s="249"/>
      <c r="T720" s="250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1" t="s">
        <v>144</v>
      </c>
      <c r="AU720" s="251" t="s">
        <v>81</v>
      </c>
      <c r="AV720" s="15" t="s">
        <v>79</v>
      </c>
      <c r="AW720" s="15" t="s">
        <v>33</v>
      </c>
      <c r="AX720" s="15" t="s">
        <v>72</v>
      </c>
      <c r="AY720" s="251" t="s">
        <v>133</v>
      </c>
    </row>
    <row r="721" s="13" customFormat="1">
      <c r="A721" s="13"/>
      <c r="B721" s="219"/>
      <c r="C721" s="220"/>
      <c r="D721" s="221" t="s">
        <v>144</v>
      </c>
      <c r="E721" s="222" t="s">
        <v>19</v>
      </c>
      <c r="F721" s="223" t="s">
        <v>653</v>
      </c>
      <c r="G721" s="220"/>
      <c r="H721" s="224">
        <v>7</v>
      </c>
      <c r="I721" s="225"/>
      <c r="J721" s="220"/>
      <c r="K721" s="220"/>
      <c r="L721" s="226"/>
      <c r="M721" s="227"/>
      <c r="N721" s="228"/>
      <c r="O721" s="228"/>
      <c r="P721" s="228"/>
      <c r="Q721" s="228"/>
      <c r="R721" s="228"/>
      <c r="S721" s="228"/>
      <c r="T721" s="229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0" t="s">
        <v>144</v>
      </c>
      <c r="AU721" s="230" t="s">
        <v>81</v>
      </c>
      <c r="AV721" s="13" t="s">
        <v>81</v>
      </c>
      <c r="AW721" s="13" t="s">
        <v>33</v>
      </c>
      <c r="AX721" s="13" t="s">
        <v>72</v>
      </c>
      <c r="AY721" s="230" t="s">
        <v>133</v>
      </c>
    </row>
    <row r="722" s="14" customFormat="1">
      <c r="A722" s="14"/>
      <c r="B722" s="231"/>
      <c r="C722" s="232"/>
      <c r="D722" s="221" t="s">
        <v>144</v>
      </c>
      <c r="E722" s="233" t="s">
        <v>19</v>
      </c>
      <c r="F722" s="234" t="s">
        <v>146</v>
      </c>
      <c r="G722" s="232"/>
      <c r="H722" s="235">
        <v>7</v>
      </c>
      <c r="I722" s="236"/>
      <c r="J722" s="232"/>
      <c r="K722" s="232"/>
      <c r="L722" s="237"/>
      <c r="M722" s="238"/>
      <c r="N722" s="239"/>
      <c r="O722" s="239"/>
      <c r="P722" s="239"/>
      <c r="Q722" s="239"/>
      <c r="R722" s="239"/>
      <c r="S722" s="239"/>
      <c r="T722" s="240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1" t="s">
        <v>144</v>
      </c>
      <c r="AU722" s="241" t="s">
        <v>81</v>
      </c>
      <c r="AV722" s="14" t="s">
        <v>140</v>
      </c>
      <c r="AW722" s="14" t="s">
        <v>33</v>
      </c>
      <c r="AX722" s="14" t="s">
        <v>79</v>
      </c>
      <c r="AY722" s="241" t="s">
        <v>133</v>
      </c>
    </row>
    <row r="723" s="2" customFormat="1" ht="21.75" customHeight="1">
      <c r="A723" s="39"/>
      <c r="B723" s="40"/>
      <c r="C723" s="201" t="s">
        <v>654</v>
      </c>
      <c r="D723" s="201" t="s">
        <v>135</v>
      </c>
      <c r="E723" s="202" t="s">
        <v>655</v>
      </c>
      <c r="F723" s="203" t="s">
        <v>656</v>
      </c>
      <c r="G723" s="204" t="s">
        <v>308</v>
      </c>
      <c r="H723" s="205">
        <v>147</v>
      </c>
      <c r="I723" s="206"/>
      <c r="J723" s="207">
        <f>ROUND(I723*H723,2)</f>
        <v>0</v>
      </c>
      <c r="K723" s="203" t="s">
        <v>139</v>
      </c>
      <c r="L723" s="45"/>
      <c r="M723" s="208" t="s">
        <v>19</v>
      </c>
      <c r="N723" s="209" t="s">
        <v>43</v>
      </c>
      <c r="O723" s="85"/>
      <c r="P723" s="210">
        <f>O723*H723</f>
        <v>0</v>
      </c>
      <c r="Q723" s="210">
        <v>0.0024299999999999999</v>
      </c>
      <c r="R723" s="210">
        <f>Q723*H723</f>
        <v>0.35720999999999997</v>
      </c>
      <c r="S723" s="210">
        <v>0</v>
      </c>
      <c r="T723" s="211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12" t="s">
        <v>256</v>
      </c>
      <c r="AT723" s="212" t="s">
        <v>135</v>
      </c>
      <c r="AU723" s="212" t="s">
        <v>81</v>
      </c>
      <c r="AY723" s="18" t="s">
        <v>133</v>
      </c>
      <c r="BE723" s="213">
        <f>IF(N723="základní",J723,0)</f>
        <v>0</v>
      </c>
      <c r="BF723" s="213">
        <f>IF(N723="snížená",J723,0)</f>
        <v>0</v>
      </c>
      <c r="BG723" s="213">
        <f>IF(N723="zákl. přenesená",J723,0)</f>
        <v>0</v>
      </c>
      <c r="BH723" s="213">
        <f>IF(N723="sníž. přenesená",J723,0)</f>
        <v>0</v>
      </c>
      <c r="BI723" s="213">
        <f>IF(N723="nulová",J723,0)</f>
        <v>0</v>
      </c>
      <c r="BJ723" s="18" t="s">
        <v>79</v>
      </c>
      <c r="BK723" s="213">
        <f>ROUND(I723*H723,2)</f>
        <v>0</v>
      </c>
      <c r="BL723" s="18" t="s">
        <v>256</v>
      </c>
      <c r="BM723" s="212" t="s">
        <v>657</v>
      </c>
    </row>
    <row r="724" s="2" customFormat="1">
      <c r="A724" s="39"/>
      <c r="B724" s="40"/>
      <c r="C724" s="41"/>
      <c r="D724" s="214" t="s">
        <v>142</v>
      </c>
      <c r="E724" s="41"/>
      <c r="F724" s="215" t="s">
        <v>658</v>
      </c>
      <c r="G724" s="41"/>
      <c r="H724" s="41"/>
      <c r="I724" s="216"/>
      <c r="J724" s="41"/>
      <c r="K724" s="41"/>
      <c r="L724" s="45"/>
      <c r="M724" s="217"/>
      <c r="N724" s="218"/>
      <c r="O724" s="85"/>
      <c r="P724" s="85"/>
      <c r="Q724" s="85"/>
      <c r="R724" s="85"/>
      <c r="S724" s="85"/>
      <c r="T724" s="86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142</v>
      </c>
      <c r="AU724" s="18" t="s">
        <v>81</v>
      </c>
    </row>
    <row r="725" s="15" customFormat="1">
      <c r="A725" s="15"/>
      <c r="B725" s="242"/>
      <c r="C725" s="243"/>
      <c r="D725" s="221" t="s">
        <v>144</v>
      </c>
      <c r="E725" s="244" t="s">
        <v>19</v>
      </c>
      <c r="F725" s="245" t="s">
        <v>659</v>
      </c>
      <c r="G725" s="243"/>
      <c r="H725" s="244" t="s">
        <v>19</v>
      </c>
      <c r="I725" s="246"/>
      <c r="J725" s="243"/>
      <c r="K725" s="243"/>
      <c r="L725" s="247"/>
      <c r="M725" s="248"/>
      <c r="N725" s="249"/>
      <c r="O725" s="249"/>
      <c r="P725" s="249"/>
      <c r="Q725" s="249"/>
      <c r="R725" s="249"/>
      <c r="S725" s="249"/>
      <c r="T725" s="250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51" t="s">
        <v>144</v>
      </c>
      <c r="AU725" s="251" t="s">
        <v>81</v>
      </c>
      <c r="AV725" s="15" t="s">
        <v>79</v>
      </c>
      <c r="AW725" s="15" t="s">
        <v>33</v>
      </c>
      <c r="AX725" s="15" t="s">
        <v>72</v>
      </c>
      <c r="AY725" s="251" t="s">
        <v>133</v>
      </c>
    </row>
    <row r="726" s="13" customFormat="1">
      <c r="A726" s="13"/>
      <c r="B726" s="219"/>
      <c r="C726" s="220"/>
      <c r="D726" s="221" t="s">
        <v>144</v>
      </c>
      <c r="E726" s="222" t="s">
        <v>19</v>
      </c>
      <c r="F726" s="223" t="s">
        <v>660</v>
      </c>
      <c r="G726" s="220"/>
      <c r="H726" s="224">
        <v>147</v>
      </c>
      <c r="I726" s="225"/>
      <c r="J726" s="220"/>
      <c r="K726" s="220"/>
      <c r="L726" s="226"/>
      <c r="M726" s="227"/>
      <c r="N726" s="228"/>
      <c r="O726" s="228"/>
      <c r="P726" s="228"/>
      <c r="Q726" s="228"/>
      <c r="R726" s="228"/>
      <c r="S726" s="228"/>
      <c r="T726" s="22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0" t="s">
        <v>144</v>
      </c>
      <c r="AU726" s="230" t="s">
        <v>81</v>
      </c>
      <c r="AV726" s="13" t="s">
        <v>81</v>
      </c>
      <c r="AW726" s="13" t="s">
        <v>33</v>
      </c>
      <c r="AX726" s="13" t="s">
        <v>72</v>
      </c>
      <c r="AY726" s="230" t="s">
        <v>133</v>
      </c>
    </row>
    <row r="727" s="14" customFormat="1">
      <c r="A727" s="14"/>
      <c r="B727" s="231"/>
      <c r="C727" s="232"/>
      <c r="D727" s="221" t="s">
        <v>144</v>
      </c>
      <c r="E727" s="233" t="s">
        <v>19</v>
      </c>
      <c r="F727" s="234" t="s">
        <v>146</v>
      </c>
      <c r="G727" s="232"/>
      <c r="H727" s="235">
        <v>147</v>
      </c>
      <c r="I727" s="236"/>
      <c r="J727" s="232"/>
      <c r="K727" s="232"/>
      <c r="L727" s="237"/>
      <c r="M727" s="238"/>
      <c r="N727" s="239"/>
      <c r="O727" s="239"/>
      <c r="P727" s="239"/>
      <c r="Q727" s="239"/>
      <c r="R727" s="239"/>
      <c r="S727" s="239"/>
      <c r="T727" s="24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1" t="s">
        <v>144</v>
      </c>
      <c r="AU727" s="241" t="s">
        <v>81</v>
      </c>
      <c r="AV727" s="14" t="s">
        <v>140</v>
      </c>
      <c r="AW727" s="14" t="s">
        <v>33</v>
      </c>
      <c r="AX727" s="14" t="s">
        <v>79</v>
      </c>
      <c r="AY727" s="241" t="s">
        <v>133</v>
      </c>
    </row>
    <row r="728" s="2" customFormat="1" ht="21.75" customHeight="1">
      <c r="A728" s="39"/>
      <c r="B728" s="40"/>
      <c r="C728" s="201" t="s">
        <v>661</v>
      </c>
      <c r="D728" s="201" t="s">
        <v>135</v>
      </c>
      <c r="E728" s="202" t="s">
        <v>662</v>
      </c>
      <c r="F728" s="203" t="s">
        <v>663</v>
      </c>
      <c r="G728" s="204" t="s">
        <v>150</v>
      </c>
      <c r="H728" s="205">
        <v>207</v>
      </c>
      <c r="I728" s="206"/>
      <c r="J728" s="207">
        <f>ROUND(I728*H728,2)</f>
        <v>0</v>
      </c>
      <c r="K728" s="203" t="s">
        <v>139</v>
      </c>
      <c r="L728" s="45"/>
      <c r="M728" s="208" t="s">
        <v>19</v>
      </c>
      <c r="N728" s="209" t="s">
        <v>43</v>
      </c>
      <c r="O728" s="85"/>
      <c r="P728" s="210">
        <f>O728*H728</f>
        <v>0</v>
      </c>
      <c r="Q728" s="210">
        <v>0.0039699999999999996</v>
      </c>
      <c r="R728" s="210">
        <f>Q728*H728</f>
        <v>0.82178999999999991</v>
      </c>
      <c r="S728" s="210">
        <v>0</v>
      </c>
      <c r="T728" s="211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12" t="s">
        <v>256</v>
      </c>
      <c r="AT728" s="212" t="s">
        <v>135</v>
      </c>
      <c r="AU728" s="212" t="s">
        <v>81</v>
      </c>
      <c r="AY728" s="18" t="s">
        <v>133</v>
      </c>
      <c r="BE728" s="213">
        <f>IF(N728="základní",J728,0)</f>
        <v>0</v>
      </c>
      <c r="BF728" s="213">
        <f>IF(N728="snížená",J728,0)</f>
        <v>0</v>
      </c>
      <c r="BG728" s="213">
        <f>IF(N728="zákl. přenesená",J728,0)</f>
        <v>0</v>
      </c>
      <c r="BH728" s="213">
        <f>IF(N728="sníž. přenesená",J728,0)</f>
        <v>0</v>
      </c>
      <c r="BI728" s="213">
        <f>IF(N728="nulová",J728,0)</f>
        <v>0</v>
      </c>
      <c r="BJ728" s="18" t="s">
        <v>79</v>
      </c>
      <c r="BK728" s="213">
        <f>ROUND(I728*H728,2)</f>
        <v>0</v>
      </c>
      <c r="BL728" s="18" t="s">
        <v>256</v>
      </c>
      <c r="BM728" s="212" t="s">
        <v>664</v>
      </c>
    </row>
    <row r="729" s="2" customFormat="1">
      <c r="A729" s="39"/>
      <c r="B729" s="40"/>
      <c r="C729" s="41"/>
      <c r="D729" s="214" t="s">
        <v>142</v>
      </c>
      <c r="E729" s="41"/>
      <c r="F729" s="215" t="s">
        <v>665</v>
      </c>
      <c r="G729" s="41"/>
      <c r="H729" s="41"/>
      <c r="I729" s="216"/>
      <c r="J729" s="41"/>
      <c r="K729" s="41"/>
      <c r="L729" s="45"/>
      <c r="M729" s="217"/>
      <c r="N729" s="218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142</v>
      </c>
      <c r="AU729" s="18" t="s">
        <v>81</v>
      </c>
    </row>
    <row r="730" s="15" customFormat="1">
      <c r="A730" s="15"/>
      <c r="B730" s="242"/>
      <c r="C730" s="243"/>
      <c r="D730" s="221" t="s">
        <v>144</v>
      </c>
      <c r="E730" s="244" t="s">
        <v>19</v>
      </c>
      <c r="F730" s="245" t="s">
        <v>666</v>
      </c>
      <c r="G730" s="243"/>
      <c r="H730" s="244" t="s">
        <v>19</v>
      </c>
      <c r="I730" s="246"/>
      <c r="J730" s="243"/>
      <c r="K730" s="243"/>
      <c r="L730" s="247"/>
      <c r="M730" s="248"/>
      <c r="N730" s="249"/>
      <c r="O730" s="249"/>
      <c r="P730" s="249"/>
      <c r="Q730" s="249"/>
      <c r="R730" s="249"/>
      <c r="S730" s="249"/>
      <c r="T730" s="250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51" t="s">
        <v>144</v>
      </c>
      <c r="AU730" s="251" t="s">
        <v>81</v>
      </c>
      <c r="AV730" s="15" t="s">
        <v>79</v>
      </c>
      <c r="AW730" s="15" t="s">
        <v>33</v>
      </c>
      <c r="AX730" s="15" t="s">
        <v>72</v>
      </c>
      <c r="AY730" s="251" t="s">
        <v>133</v>
      </c>
    </row>
    <row r="731" s="13" customFormat="1">
      <c r="A731" s="13"/>
      <c r="B731" s="219"/>
      <c r="C731" s="220"/>
      <c r="D731" s="221" t="s">
        <v>144</v>
      </c>
      <c r="E731" s="222" t="s">
        <v>19</v>
      </c>
      <c r="F731" s="223" t="s">
        <v>667</v>
      </c>
      <c r="G731" s="220"/>
      <c r="H731" s="224">
        <v>147</v>
      </c>
      <c r="I731" s="225"/>
      <c r="J731" s="220"/>
      <c r="K731" s="220"/>
      <c r="L731" s="226"/>
      <c r="M731" s="227"/>
      <c r="N731" s="228"/>
      <c r="O731" s="228"/>
      <c r="P731" s="228"/>
      <c r="Q731" s="228"/>
      <c r="R731" s="228"/>
      <c r="S731" s="228"/>
      <c r="T731" s="229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0" t="s">
        <v>144</v>
      </c>
      <c r="AU731" s="230" t="s">
        <v>81</v>
      </c>
      <c r="AV731" s="13" t="s">
        <v>81</v>
      </c>
      <c r="AW731" s="13" t="s">
        <v>33</v>
      </c>
      <c r="AX731" s="13" t="s">
        <v>72</v>
      </c>
      <c r="AY731" s="230" t="s">
        <v>133</v>
      </c>
    </row>
    <row r="732" s="13" customFormat="1">
      <c r="A732" s="13"/>
      <c r="B732" s="219"/>
      <c r="C732" s="220"/>
      <c r="D732" s="221" t="s">
        <v>144</v>
      </c>
      <c r="E732" s="222" t="s">
        <v>19</v>
      </c>
      <c r="F732" s="223" t="s">
        <v>668</v>
      </c>
      <c r="G732" s="220"/>
      <c r="H732" s="224">
        <v>51</v>
      </c>
      <c r="I732" s="225"/>
      <c r="J732" s="220"/>
      <c r="K732" s="220"/>
      <c r="L732" s="226"/>
      <c r="M732" s="227"/>
      <c r="N732" s="228"/>
      <c r="O732" s="228"/>
      <c r="P732" s="228"/>
      <c r="Q732" s="228"/>
      <c r="R732" s="228"/>
      <c r="S732" s="228"/>
      <c r="T732" s="229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0" t="s">
        <v>144</v>
      </c>
      <c r="AU732" s="230" t="s">
        <v>81</v>
      </c>
      <c r="AV732" s="13" t="s">
        <v>81</v>
      </c>
      <c r="AW732" s="13" t="s">
        <v>33</v>
      </c>
      <c r="AX732" s="13" t="s">
        <v>72</v>
      </c>
      <c r="AY732" s="230" t="s">
        <v>133</v>
      </c>
    </row>
    <row r="733" s="13" customFormat="1">
      <c r="A733" s="13"/>
      <c r="B733" s="219"/>
      <c r="C733" s="220"/>
      <c r="D733" s="221" t="s">
        <v>144</v>
      </c>
      <c r="E733" s="222" t="s">
        <v>19</v>
      </c>
      <c r="F733" s="223" t="s">
        <v>669</v>
      </c>
      <c r="G733" s="220"/>
      <c r="H733" s="224">
        <v>9</v>
      </c>
      <c r="I733" s="225"/>
      <c r="J733" s="220"/>
      <c r="K733" s="220"/>
      <c r="L733" s="226"/>
      <c r="M733" s="227"/>
      <c r="N733" s="228"/>
      <c r="O733" s="228"/>
      <c r="P733" s="228"/>
      <c r="Q733" s="228"/>
      <c r="R733" s="228"/>
      <c r="S733" s="228"/>
      <c r="T733" s="229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0" t="s">
        <v>144</v>
      </c>
      <c r="AU733" s="230" t="s">
        <v>81</v>
      </c>
      <c r="AV733" s="13" t="s">
        <v>81</v>
      </c>
      <c r="AW733" s="13" t="s">
        <v>33</v>
      </c>
      <c r="AX733" s="13" t="s">
        <v>72</v>
      </c>
      <c r="AY733" s="230" t="s">
        <v>133</v>
      </c>
    </row>
    <row r="734" s="14" customFormat="1">
      <c r="A734" s="14"/>
      <c r="B734" s="231"/>
      <c r="C734" s="232"/>
      <c r="D734" s="221" t="s">
        <v>144</v>
      </c>
      <c r="E734" s="233" t="s">
        <v>19</v>
      </c>
      <c r="F734" s="234" t="s">
        <v>146</v>
      </c>
      <c r="G734" s="232"/>
      <c r="H734" s="235">
        <v>207</v>
      </c>
      <c r="I734" s="236"/>
      <c r="J734" s="232"/>
      <c r="K734" s="232"/>
      <c r="L734" s="237"/>
      <c r="M734" s="238"/>
      <c r="N734" s="239"/>
      <c r="O734" s="239"/>
      <c r="P734" s="239"/>
      <c r="Q734" s="239"/>
      <c r="R734" s="239"/>
      <c r="S734" s="239"/>
      <c r="T734" s="240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1" t="s">
        <v>144</v>
      </c>
      <c r="AU734" s="241" t="s">
        <v>81</v>
      </c>
      <c r="AV734" s="14" t="s">
        <v>140</v>
      </c>
      <c r="AW734" s="14" t="s">
        <v>33</v>
      </c>
      <c r="AX734" s="14" t="s">
        <v>79</v>
      </c>
      <c r="AY734" s="241" t="s">
        <v>133</v>
      </c>
    </row>
    <row r="735" s="2" customFormat="1" ht="16.5" customHeight="1">
      <c r="A735" s="39"/>
      <c r="B735" s="40"/>
      <c r="C735" s="201" t="s">
        <v>670</v>
      </c>
      <c r="D735" s="201" t="s">
        <v>135</v>
      </c>
      <c r="E735" s="202" t="s">
        <v>671</v>
      </c>
      <c r="F735" s="203" t="s">
        <v>672</v>
      </c>
      <c r="G735" s="204" t="s">
        <v>308</v>
      </c>
      <c r="H735" s="205">
        <v>1.6000000000000001</v>
      </c>
      <c r="I735" s="206"/>
      <c r="J735" s="207">
        <f>ROUND(I735*H735,2)</f>
        <v>0</v>
      </c>
      <c r="K735" s="203" t="s">
        <v>139</v>
      </c>
      <c r="L735" s="45"/>
      <c r="M735" s="208" t="s">
        <v>19</v>
      </c>
      <c r="N735" s="209" t="s">
        <v>43</v>
      </c>
      <c r="O735" s="85"/>
      <c r="P735" s="210">
        <f>O735*H735</f>
        <v>0</v>
      </c>
      <c r="Q735" s="210">
        <v>0.00044999999999999999</v>
      </c>
      <c r="R735" s="210">
        <f>Q735*H735</f>
        <v>0.00072000000000000005</v>
      </c>
      <c r="S735" s="210">
        <v>0</v>
      </c>
      <c r="T735" s="211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12" t="s">
        <v>256</v>
      </c>
      <c r="AT735" s="212" t="s">
        <v>135</v>
      </c>
      <c r="AU735" s="212" t="s">
        <v>81</v>
      </c>
      <c r="AY735" s="18" t="s">
        <v>133</v>
      </c>
      <c r="BE735" s="213">
        <f>IF(N735="základní",J735,0)</f>
        <v>0</v>
      </c>
      <c r="BF735" s="213">
        <f>IF(N735="snížená",J735,0)</f>
        <v>0</v>
      </c>
      <c r="BG735" s="213">
        <f>IF(N735="zákl. přenesená",J735,0)</f>
        <v>0</v>
      </c>
      <c r="BH735" s="213">
        <f>IF(N735="sníž. přenesená",J735,0)</f>
        <v>0</v>
      </c>
      <c r="BI735" s="213">
        <f>IF(N735="nulová",J735,0)</f>
        <v>0</v>
      </c>
      <c r="BJ735" s="18" t="s">
        <v>79</v>
      </c>
      <c r="BK735" s="213">
        <f>ROUND(I735*H735,2)</f>
        <v>0</v>
      </c>
      <c r="BL735" s="18" t="s">
        <v>256</v>
      </c>
      <c r="BM735" s="212" t="s">
        <v>673</v>
      </c>
    </row>
    <row r="736" s="2" customFormat="1">
      <c r="A736" s="39"/>
      <c r="B736" s="40"/>
      <c r="C736" s="41"/>
      <c r="D736" s="214" t="s">
        <v>142</v>
      </c>
      <c r="E736" s="41"/>
      <c r="F736" s="215" t="s">
        <v>674</v>
      </c>
      <c r="G736" s="41"/>
      <c r="H736" s="41"/>
      <c r="I736" s="216"/>
      <c r="J736" s="41"/>
      <c r="K736" s="41"/>
      <c r="L736" s="45"/>
      <c r="M736" s="217"/>
      <c r="N736" s="218"/>
      <c r="O736" s="85"/>
      <c r="P736" s="85"/>
      <c r="Q736" s="85"/>
      <c r="R736" s="85"/>
      <c r="S736" s="85"/>
      <c r="T736" s="86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142</v>
      </c>
      <c r="AU736" s="18" t="s">
        <v>81</v>
      </c>
    </row>
    <row r="737" s="15" customFormat="1">
      <c r="A737" s="15"/>
      <c r="B737" s="242"/>
      <c r="C737" s="243"/>
      <c r="D737" s="221" t="s">
        <v>144</v>
      </c>
      <c r="E737" s="244" t="s">
        <v>19</v>
      </c>
      <c r="F737" s="245" t="s">
        <v>637</v>
      </c>
      <c r="G737" s="243"/>
      <c r="H737" s="244" t="s">
        <v>19</v>
      </c>
      <c r="I737" s="246"/>
      <c r="J737" s="243"/>
      <c r="K737" s="243"/>
      <c r="L737" s="247"/>
      <c r="M737" s="248"/>
      <c r="N737" s="249"/>
      <c r="O737" s="249"/>
      <c r="P737" s="249"/>
      <c r="Q737" s="249"/>
      <c r="R737" s="249"/>
      <c r="S737" s="249"/>
      <c r="T737" s="250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51" t="s">
        <v>144</v>
      </c>
      <c r="AU737" s="251" t="s">
        <v>81</v>
      </c>
      <c r="AV737" s="15" t="s">
        <v>79</v>
      </c>
      <c r="AW737" s="15" t="s">
        <v>33</v>
      </c>
      <c r="AX737" s="15" t="s">
        <v>72</v>
      </c>
      <c r="AY737" s="251" t="s">
        <v>133</v>
      </c>
    </row>
    <row r="738" s="13" customFormat="1">
      <c r="A738" s="13"/>
      <c r="B738" s="219"/>
      <c r="C738" s="220"/>
      <c r="D738" s="221" t="s">
        <v>144</v>
      </c>
      <c r="E738" s="222" t="s">
        <v>19</v>
      </c>
      <c r="F738" s="223" t="s">
        <v>638</v>
      </c>
      <c r="G738" s="220"/>
      <c r="H738" s="224">
        <v>1.6000000000000001</v>
      </c>
      <c r="I738" s="225"/>
      <c r="J738" s="220"/>
      <c r="K738" s="220"/>
      <c r="L738" s="226"/>
      <c r="M738" s="227"/>
      <c r="N738" s="228"/>
      <c r="O738" s="228"/>
      <c r="P738" s="228"/>
      <c r="Q738" s="228"/>
      <c r="R738" s="228"/>
      <c r="S738" s="228"/>
      <c r="T738" s="229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0" t="s">
        <v>144</v>
      </c>
      <c r="AU738" s="230" t="s">
        <v>81</v>
      </c>
      <c r="AV738" s="13" t="s">
        <v>81</v>
      </c>
      <c r="AW738" s="13" t="s">
        <v>33</v>
      </c>
      <c r="AX738" s="13" t="s">
        <v>72</v>
      </c>
      <c r="AY738" s="230" t="s">
        <v>133</v>
      </c>
    </row>
    <row r="739" s="14" customFormat="1">
      <c r="A739" s="14"/>
      <c r="B739" s="231"/>
      <c r="C739" s="232"/>
      <c r="D739" s="221" t="s">
        <v>144</v>
      </c>
      <c r="E739" s="233" t="s">
        <v>19</v>
      </c>
      <c r="F739" s="234" t="s">
        <v>146</v>
      </c>
      <c r="G739" s="232"/>
      <c r="H739" s="235">
        <v>1.6000000000000001</v>
      </c>
      <c r="I739" s="236"/>
      <c r="J739" s="232"/>
      <c r="K739" s="232"/>
      <c r="L739" s="237"/>
      <c r="M739" s="238"/>
      <c r="N739" s="239"/>
      <c r="O739" s="239"/>
      <c r="P739" s="239"/>
      <c r="Q739" s="239"/>
      <c r="R739" s="239"/>
      <c r="S739" s="239"/>
      <c r="T739" s="240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1" t="s">
        <v>144</v>
      </c>
      <c r="AU739" s="241" t="s">
        <v>81</v>
      </c>
      <c r="AV739" s="14" t="s">
        <v>140</v>
      </c>
      <c r="AW739" s="14" t="s">
        <v>33</v>
      </c>
      <c r="AX739" s="14" t="s">
        <v>79</v>
      </c>
      <c r="AY739" s="241" t="s">
        <v>133</v>
      </c>
    </row>
    <row r="740" s="2" customFormat="1" ht="24.15" customHeight="1">
      <c r="A740" s="39"/>
      <c r="B740" s="40"/>
      <c r="C740" s="201" t="s">
        <v>675</v>
      </c>
      <c r="D740" s="201" t="s">
        <v>135</v>
      </c>
      <c r="E740" s="202" t="s">
        <v>676</v>
      </c>
      <c r="F740" s="203" t="s">
        <v>677</v>
      </c>
      <c r="G740" s="204" t="s">
        <v>308</v>
      </c>
      <c r="H740" s="205">
        <v>792</v>
      </c>
      <c r="I740" s="206"/>
      <c r="J740" s="207">
        <f>ROUND(I740*H740,2)</f>
        <v>0</v>
      </c>
      <c r="K740" s="203" t="s">
        <v>139</v>
      </c>
      <c r="L740" s="45"/>
      <c r="M740" s="208" t="s">
        <v>19</v>
      </c>
      <c r="N740" s="209" t="s">
        <v>43</v>
      </c>
      <c r="O740" s="85"/>
      <c r="P740" s="210">
        <f>O740*H740</f>
        <v>0</v>
      </c>
      <c r="Q740" s="210">
        <v>0.00059000000000000003</v>
      </c>
      <c r="R740" s="210">
        <f>Q740*H740</f>
        <v>0.46728000000000003</v>
      </c>
      <c r="S740" s="210">
        <v>0</v>
      </c>
      <c r="T740" s="211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12" t="s">
        <v>256</v>
      </c>
      <c r="AT740" s="212" t="s">
        <v>135</v>
      </c>
      <c r="AU740" s="212" t="s">
        <v>81</v>
      </c>
      <c r="AY740" s="18" t="s">
        <v>133</v>
      </c>
      <c r="BE740" s="213">
        <f>IF(N740="základní",J740,0)</f>
        <v>0</v>
      </c>
      <c r="BF740" s="213">
        <f>IF(N740="snížená",J740,0)</f>
        <v>0</v>
      </c>
      <c r="BG740" s="213">
        <f>IF(N740="zákl. přenesená",J740,0)</f>
        <v>0</v>
      </c>
      <c r="BH740" s="213">
        <f>IF(N740="sníž. přenesená",J740,0)</f>
        <v>0</v>
      </c>
      <c r="BI740" s="213">
        <f>IF(N740="nulová",J740,0)</f>
        <v>0</v>
      </c>
      <c r="BJ740" s="18" t="s">
        <v>79</v>
      </c>
      <c r="BK740" s="213">
        <f>ROUND(I740*H740,2)</f>
        <v>0</v>
      </c>
      <c r="BL740" s="18" t="s">
        <v>256</v>
      </c>
      <c r="BM740" s="212" t="s">
        <v>678</v>
      </c>
    </row>
    <row r="741" s="2" customFormat="1">
      <c r="A741" s="39"/>
      <c r="B741" s="40"/>
      <c r="C741" s="41"/>
      <c r="D741" s="214" t="s">
        <v>142</v>
      </c>
      <c r="E741" s="41"/>
      <c r="F741" s="215" t="s">
        <v>679</v>
      </c>
      <c r="G741" s="41"/>
      <c r="H741" s="41"/>
      <c r="I741" s="216"/>
      <c r="J741" s="41"/>
      <c r="K741" s="41"/>
      <c r="L741" s="45"/>
      <c r="M741" s="217"/>
      <c r="N741" s="218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142</v>
      </c>
      <c r="AU741" s="18" t="s">
        <v>81</v>
      </c>
    </row>
    <row r="742" s="15" customFormat="1">
      <c r="A742" s="15"/>
      <c r="B742" s="242"/>
      <c r="C742" s="243"/>
      <c r="D742" s="221" t="s">
        <v>144</v>
      </c>
      <c r="E742" s="244" t="s">
        <v>19</v>
      </c>
      <c r="F742" s="245" t="s">
        <v>637</v>
      </c>
      <c r="G742" s="243"/>
      <c r="H742" s="244" t="s">
        <v>19</v>
      </c>
      <c r="I742" s="246"/>
      <c r="J742" s="243"/>
      <c r="K742" s="243"/>
      <c r="L742" s="247"/>
      <c r="M742" s="248"/>
      <c r="N742" s="249"/>
      <c r="O742" s="249"/>
      <c r="P742" s="249"/>
      <c r="Q742" s="249"/>
      <c r="R742" s="249"/>
      <c r="S742" s="249"/>
      <c r="T742" s="250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51" t="s">
        <v>144</v>
      </c>
      <c r="AU742" s="251" t="s">
        <v>81</v>
      </c>
      <c r="AV742" s="15" t="s">
        <v>79</v>
      </c>
      <c r="AW742" s="15" t="s">
        <v>33</v>
      </c>
      <c r="AX742" s="15" t="s">
        <v>72</v>
      </c>
      <c r="AY742" s="251" t="s">
        <v>133</v>
      </c>
    </row>
    <row r="743" s="15" customFormat="1">
      <c r="A743" s="15"/>
      <c r="B743" s="242"/>
      <c r="C743" s="243"/>
      <c r="D743" s="221" t="s">
        <v>144</v>
      </c>
      <c r="E743" s="244" t="s">
        <v>19</v>
      </c>
      <c r="F743" s="245" t="s">
        <v>680</v>
      </c>
      <c r="G743" s="243"/>
      <c r="H743" s="244" t="s">
        <v>19</v>
      </c>
      <c r="I743" s="246"/>
      <c r="J743" s="243"/>
      <c r="K743" s="243"/>
      <c r="L743" s="247"/>
      <c r="M743" s="248"/>
      <c r="N743" s="249"/>
      <c r="O743" s="249"/>
      <c r="P743" s="249"/>
      <c r="Q743" s="249"/>
      <c r="R743" s="249"/>
      <c r="S743" s="249"/>
      <c r="T743" s="250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51" t="s">
        <v>144</v>
      </c>
      <c r="AU743" s="251" t="s">
        <v>81</v>
      </c>
      <c r="AV743" s="15" t="s">
        <v>79</v>
      </c>
      <c r="AW743" s="15" t="s">
        <v>33</v>
      </c>
      <c r="AX743" s="15" t="s">
        <v>72</v>
      </c>
      <c r="AY743" s="251" t="s">
        <v>133</v>
      </c>
    </row>
    <row r="744" s="13" customFormat="1">
      <c r="A744" s="13"/>
      <c r="B744" s="219"/>
      <c r="C744" s="220"/>
      <c r="D744" s="221" t="s">
        <v>144</v>
      </c>
      <c r="E744" s="222" t="s">
        <v>19</v>
      </c>
      <c r="F744" s="223" t="s">
        <v>616</v>
      </c>
      <c r="G744" s="220"/>
      <c r="H744" s="224">
        <v>198</v>
      </c>
      <c r="I744" s="225"/>
      <c r="J744" s="220"/>
      <c r="K744" s="220"/>
      <c r="L744" s="226"/>
      <c r="M744" s="227"/>
      <c r="N744" s="228"/>
      <c r="O744" s="228"/>
      <c r="P744" s="228"/>
      <c r="Q744" s="228"/>
      <c r="R744" s="228"/>
      <c r="S744" s="228"/>
      <c r="T744" s="229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0" t="s">
        <v>144</v>
      </c>
      <c r="AU744" s="230" t="s">
        <v>81</v>
      </c>
      <c r="AV744" s="13" t="s">
        <v>81</v>
      </c>
      <c r="AW744" s="13" t="s">
        <v>33</v>
      </c>
      <c r="AX744" s="13" t="s">
        <v>72</v>
      </c>
      <c r="AY744" s="230" t="s">
        <v>133</v>
      </c>
    </row>
    <row r="745" s="15" customFormat="1">
      <c r="A745" s="15"/>
      <c r="B745" s="242"/>
      <c r="C745" s="243"/>
      <c r="D745" s="221" t="s">
        <v>144</v>
      </c>
      <c r="E745" s="244" t="s">
        <v>19</v>
      </c>
      <c r="F745" s="245" t="s">
        <v>681</v>
      </c>
      <c r="G745" s="243"/>
      <c r="H745" s="244" t="s">
        <v>19</v>
      </c>
      <c r="I745" s="246"/>
      <c r="J745" s="243"/>
      <c r="K745" s="243"/>
      <c r="L745" s="247"/>
      <c r="M745" s="248"/>
      <c r="N745" s="249"/>
      <c r="O745" s="249"/>
      <c r="P745" s="249"/>
      <c r="Q745" s="249"/>
      <c r="R745" s="249"/>
      <c r="S745" s="249"/>
      <c r="T745" s="250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51" t="s">
        <v>144</v>
      </c>
      <c r="AU745" s="251" t="s">
        <v>81</v>
      </c>
      <c r="AV745" s="15" t="s">
        <v>79</v>
      </c>
      <c r="AW745" s="15" t="s">
        <v>33</v>
      </c>
      <c r="AX745" s="15" t="s">
        <v>72</v>
      </c>
      <c r="AY745" s="251" t="s">
        <v>133</v>
      </c>
    </row>
    <row r="746" s="13" customFormat="1">
      <c r="A746" s="13"/>
      <c r="B746" s="219"/>
      <c r="C746" s="220"/>
      <c r="D746" s="221" t="s">
        <v>144</v>
      </c>
      <c r="E746" s="222" t="s">
        <v>19</v>
      </c>
      <c r="F746" s="223" t="s">
        <v>682</v>
      </c>
      <c r="G746" s="220"/>
      <c r="H746" s="224">
        <v>594</v>
      </c>
      <c r="I746" s="225"/>
      <c r="J746" s="220"/>
      <c r="K746" s="220"/>
      <c r="L746" s="226"/>
      <c r="M746" s="227"/>
      <c r="N746" s="228"/>
      <c r="O746" s="228"/>
      <c r="P746" s="228"/>
      <c r="Q746" s="228"/>
      <c r="R746" s="228"/>
      <c r="S746" s="228"/>
      <c r="T746" s="229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0" t="s">
        <v>144</v>
      </c>
      <c r="AU746" s="230" t="s">
        <v>81</v>
      </c>
      <c r="AV746" s="13" t="s">
        <v>81</v>
      </c>
      <c r="AW746" s="13" t="s">
        <v>33</v>
      </c>
      <c r="AX746" s="13" t="s">
        <v>72</v>
      </c>
      <c r="AY746" s="230" t="s">
        <v>133</v>
      </c>
    </row>
    <row r="747" s="14" customFormat="1">
      <c r="A747" s="14"/>
      <c r="B747" s="231"/>
      <c r="C747" s="232"/>
      <c r="D747" s="221" t="s">
        <v>144</v>
      </c>
      <c r="E747" s="233" t="s">
        <v>19</v>
      </c>
      <c r="F747" s="234" t="s">
        <v>146</v>
      </c>
      <c r="G747" s="232"/>
      <c r="H747" s="235">
        <v>792</v>
      </c>
      <c r="I747" s="236"/>
      <c r="J747" s="232"/>
      <c r="K747" s="232"/>
      <c r="L747" s="237"/>
      <c r="M747" s="238"/>
      <c r="N747" s="239"/>
      <c r="O747" s="239"/>
      <c r="P747" s="239"/>
      <c r="Q747" s="239"/>
      <c r="R747" s="239"/>
      <c r="S747" s="239"/>
      <c r="T747" s="240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1" t="s">
        <v>144</v>
      </c>
      <c r="AU747" s="241" t="s">
        <v>81</v>
      </c>
      <c r="AV747" s="14" t="s">
        <v>140</v>
      </c>
      <c r="AW747" s="14" t="s">
        <v>33</v>
      </c>
      <c r="AX747" s="14" t="s">
        <v>79</v>
      </c>
      <c r="AY747" s="241" t="s">
        <v>133</v>
      </c>
    </row>
    <row r="748" s="2" customFormat="1" ht="24.15" customHeight="1">
      <c r="A748" s="39"/>
      <c r="B748" s="40"/>
      <c r="C748" s="201" t="s">
        <v>683</v>
      </c>
      <c r="D748" s="201" t="s">
        <v>135</v>
      </c>
      <c r="E748" s="202" t="s">
        <v>684</v>
      </c>
      <c r="F748" s="203" t="s">
        <v>685</v>
      </c>
      <c r="G748" s="204" t="s">
        <v>308</v>
      </c>
      <c r="H748" s="205">
        <v>6</v>
      </c>
      <c r="I748" s="206"/>
      <c r="J748" s="207">
        <f>ROUND(I748*H748,2)</f>
        <v>0</v>
      </c>
      <c r="K748" s="203" t="s">
        <v>139</v>
      </c>
      <c r="L748" s="45"/>
      <c r="M748" s="208" t="s">
        <v>19</v>
      </c>
      <c r="N748" s="209" t="s">
        <v>43</v>
      </c>
      <c r="O748" s="85"/>
      <c r="P748" s="210">
        <f>O748*H748</f>
        <v>0</v>
      </c>
      <c r="Q748" s="210">
        <v>0.0022300000000000002</v>
      </c>
      <c r="R748" s="210">
        <f>Q748*H748</f>
        <v>0.013380000000000001</v>
      </c>
      <c r="S748" s="210">
        <v>0</v>
      </c>
      <c r="T748" s="211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12" t="s">
        <v>256</v>
      </c>
      <c r="AT748" s="212" t="s">
        <v>135</v>
      </c>
      <c r="AU748" s="212" t="s">
        <v>81</v>
      </c>
      <c r="AY748" s="18" t="s">
        <v>133</v>
      </c>
      <c r="BE748" s="213">
        <f>IF(N748="základní",J748,0)</f>
        <v>0</v>
      </c>
      <c r="BF748" s="213">
        <f>IF(N748="snížená",J748,0)</f>
        <v>0</v>
      </c>
      <c r="BG748" s="213">
        <f>IF(N748="zákl. přenesená",J748,0)</f>
        <v>0</v>
      </c>
      <c r="BH748" s="213">
        <f>IF(N748="sníž. přenesená",J748,0)</f>
        <v>0</v>
      </c>
      <c r="BI748" s="213">
        <f>IF(N748="nulová",J748,0)</f>
        <v>0</v>
      </c>
      <c r="BJ748" s="18" t="s">
        <v>79</v>
      </c>
      <c r="BK748" s="213">
        <f>ROUND(I748*H748,2)</f>
        <v>0</v>
      </c>
      <c r="BL748" s="18" t="s">
        <v>256</v>
      </c>
      <c r="BM748" s="212" t="s">
        <v>686</v>
      </c>
    </row>
    <row r="749" s="2" customFormat="1">
      <c r="A749" s="39"/>
      <c r="B749" s="40"/>
      <c r="C749" s="41"/>
      <c r="D749" s="214" t="s">
        <v>142</v>
      </c>
      <c r="E749" s="41"/>
      <c r="F749" s="215" t="s">
        <v>687</v>
      </c>
      <c r="G749" s="41"/>
      <c r="H749" s="41"/>
      <c r="I749" s="216"/>
      <c r="J749" s="41"/>
      <c r="K749" s="41"/>
      <c r="L749" s="45"/>
      <c r="M749" s="217"/>
      <c r="N749" s="218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142</v>
      </c>
      <c r="AU749" s="18" t="s">
        <v>81</v>
      </c>
    </row>
    <row r="750" s="15" customFormat="1">
      <c r="A750" s="15"/>
      <c r="B750" s="242"/>
      <c r="C750" s="243"/>
      <c r="D750" s="221" t="s">
        <v>144</v>
      </c>
      <c r="E750" s="244" t="s">
        <v>19</v>
      </c>
      <c r="F750" s="245" t="s">
        <v>637</v>
      </c>
      <c r="G750" s="243"/>
      <c r="H750" s="244" t="s">
        <v>19</v>
      </c>
      <c r="I750" s="246"/>
      <c r="J750" s="243"/>
      <c r="K750" s="243"/>
      <c r="L750" s="247"/>
      <c r="M750" s="248"/>
      <c r="N750" s="249"/>
      <c r="O750" s="249"/>
      <c r="P750" s="249"/>
      <c r="Q750" s="249"/>
      <c r="R750" s="249"/>
      <c r="S750" s="249"/>
      <c r="T750" s="250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1" t="s">
        <v>144</v>
      </c>
      <c r="AU750" s="251" t="s">
        <v>81</v>
      </c>
      <c r="AV750" s="15" t="s">
        <v>79</v>
      </c>
      <c r="AW750" s="15" t="s">
        <v>33</v>
      </c>
      <c r="AX750" s="15" t="s">
        <v>72</v>
      </c>
      <c r="AY750" s="251" t="s">
        <v>133</v>
      </c>
    </row>
    <row r="751" s="13" customFormat="1">
      <c r="A751" s="13"/>
      <c r="B751" s="219"/>
      <c r="C751" s="220"/>
      <c r="D751" s="221" t="s">
        <v>144</v>
      </c>
      <c r="E751" s="222" t="s">
        <v>19</v>
      </c>
      <c r="F751" s="223" t="s">
        <v>618</v>
      </c>
      <c r="G751" s="220"/>
      <c r="H751" s="224">
        <v>6</v>
      </c>
      <c r="I751" s="225"/>
      <c r="J751" s="220"/>
      <c r="K751" s="220"/>
      <c r="L751" s="226"/>
      <c r="M751" s="227"/>
      <c r="N751" s="228"/>
      <c r="O751" s="228"/>
      <c r="P751" s="228"/>
      <c r="Q751" s="228"/>
      <c r="R751" s="228"/>
      <c r="S751" s="228"/>
      <c r="T751" s="229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0" t="s">
        <v>144</v>
      </c>
      <c r="AU751" s="230" t="s">
        <v>81</v>
      </c>
      <c r="AV751" s="13" t="s">
        <v>81</v>
      </c>
      <c r="AW751" s="13" t="s">
        <v>33</v>
      </c>
      <c r="AX751" s="13" t="s">
        <v>72</v>
      </c>
      <c r="AY751" s="230" t="s">
        <v>133</v>
      </c>
    </row>
    <row r="752" s="14" customFormat="1">
      <c r="A752" s="14"/>
      <c r="B752" s="231"/>
      <c r="C752" s="232"/>
      <c r="D752" s="221" t="s">
        <v>144</v>
      </c>
      <c r="E752" s="233" t="s">
        <v>19</v>
      </c>
      <c r="F752" s="234" t="s">
        <v>146</v>
      </c>
      <c r="G752" s="232"/>
      <c r="H752" s="235">
        <v>6</v>
      </c>
      <c r="I752" s="236"/>
      <c r="J752" s="232"/>
      <c r="K752" s="232"/>
      <c r="L752" s="237"/>
      <c r="M752" s="238"/>
      <c r="N752" s="239"/>
      <c r="O752" s="239"/>
      <c r="P752" s="239"/>
      <c r="Q752" s="239"/>
      <c r="R752" s="239"/>
      <c r="S752" s="239"/>
      <c r="T752" s="240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1" t="s">
        <v>144</v>
      </c>
      <c r="AU752" s="241" t="s">
        <v>81</v>
      </c>
      <c r="AV752" s="14" t="s">
        <v>140</v>
      </c>
      <c r="AW752" s="14" t="s">
        <v>33</v>
      </c>
      <c r="AX752" s="14" t="s">
        <v>79</v>
      </c>
      <c r="AY752" s="241" t="s">
        <v>133</v>
      </c>
    </row>
    <row r="753" s="2" customFormat="1" ht="24.15" customHeight="1">
      <c r="A753" s="39"/>
      <c r="B753" s="40"/>
      <c r="C753" s="201" t="s">
        <v>688</v>
      </c>
      <c r="D753" s="201" t="s">
        <v>135</v>
      </c>
      <c r="E753" s="202" t="s">
        <v>689</v>
      </c>
      <c r="F753" s="203" t="s">
        <v>690</v>
      </c>
      <c r="G753" s="204" t="s">
        <v>308</v>
      </c>
      <c r="H753" s="205">
        <v>6</v>
      </c>
      <c r="I753" s="206"/>
      <c r="J753" s="207">
        <f>ROUND(I753*H753,2)</f>
        <v>0</v>
      </c>
      <c r="K753" s="203" t="s">
        <v>139</v>
      </c>
      <c r="L753" s="45"/>
      <c r="M753" s="208" t="s">
        <v>19</v>
      </c>
      <c r="N753" s="209" t="s">
        <v>43</v>
      </c>
      <c r="O753" s="85"/>
      <c r="P753" s="210">
        <f>O753*H753</f>
        <v>0</v>
      </c>
      <c r="Q753" s="210">
        <v>0.0027799999999999999</v>
      </c>
      <c r="R753" s="210">
        <f>Q753*H753</f>
        <v>0.01668</v>
      </c>
      <c r="S753" s="210">
        <v>0</v>
      </c>
      <c r="T753" s="211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12" t="s">
        <v>256</v>
      </c>
      <c r="AT753" s="212" t="s">
        <v>135</v>
      </c>
      <c r="AU753" s="212" t="s">
        <v>81</v>
      </c>
      <c r="AY753" s="18" t="s">
        <v>133</v>
      </c>
      <c r="BE753" s="213">
        <f>IF(N753="základní",J753,0)</f>
        <v>0</v>
      </c>
      <c r="BF753" s="213">
        <f>IF(N753="snížená",J753,0)</f>
        <v>0</v>
      </c>
      <c r="BG753" s="213">
        <f>IF(N753="zákl. přenesená",J753,0)</f>
        <v>0</v>
      </c>
      <c r="BH753" s="213">
        <f>IF(N753="sníž. přenesená",J753,0)</f>
        <v>0</v>
      </c>
      <c r="BI753" s="213">
        <f>IF(N753="nulová",J753,0)</f>
        <v>0</v>
      </c>
      <c r="BJ753" s="18" t="s">
        <v>79</v>
      </c>
      <c r="BK753" s="213">
        <f>ROUND(I753*H753,2)</f>
        <v>0</v>
      </c>
      <c r="BL753" s="18" t="s">
        <v>256</v>
      </c>
      <c r="BM753" s="212" t="s">
        <v>691</v>
      </c>
    </row>
    <row r="754" s="2" customFormat="1">
      <c r="A754" s="39"/>
      <c r="B754" s="40"/>
      <c r="C754" s="41"/>
      <c r="D754" s="214" t="s">
        <v>142</v>
      </c>
      <c r="E754" s="41"/>
      <c r="F754" s="215" t="s">
        <v>692</v>
      </c>
      <c r="G754" s="41"/>
      <c r="H754" s="41"/>
      <c r="I754" s="216"/>
      <c r="J754" s="41"/>
      <c r="K754" s="41"/>
      <c r="L754" s="45"/>
      <c r="M754" s="217"/>
      <c r="N754" s="218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142</v>
      </c>
      <c r="AU754" s="18" t="s">
        <v>81</v>
      </c>
    </row>
    <row r="755" s="15" customFormat="1">
      <c r="A755" s="15"/>
      <c r="B755" s="242"/>
      <c r="C755" s="243"/>
      <c r="D755" s="221" t="s">
        <v>144</v>
      </c>
      <c r="E755" s="244" t="s">
        <v>19</v>
      </c>
      <c r="F755" s="245" t="s">
        <v>637</v>
      </c>
      <c r="G755" s="243"/>
      <c r="H755" s="244" t="s">
        <v>19</v>
      </c>
      <c r="I755" s="246"/>
      <c r="J755" s="243"/>
      <c r="K755" s="243"/>
      <c r="L755" s="247"/>
      <c r="M755" s="248"/>
      <c r="N755" s="249"/>
      <c r="O755" s="249"/>
      <c r="P755" s="249"/>
      <c r="Q755" s="249"/>
      <c r="R755" s="249"/>
      <c r="S755" s="249"/>
      <c r="T755" s="250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51" t="s">
        <v>144</v>
      </c>
      <c r="AU755" s="251" t="s">
        <v>81</v>
      </c>
      <c r="AV755" s="15" t="s">
        <v>79</v>
      </c>
      <c r="AW755" s="15" t="s">
        <v>33</v>
      </c>
      <c r="AX755" s="15" t="s">
        <v>72</v>
      </c>
      <c r="AY755" s="251" t="s">
        <v>133</v>
      </c>
    </row>
    <row r="756" s="13" customFormat="1">
      <c r="A756" s="13"/>
      <c r="B756" s="219"/>
      <c r="C756" s="220"/>
      <c r="D756" s="221" t="s">
        <v>144</v>
      </c>
      <c r="E756" s="222" t="s">
        <v>19</v>
      </c>
      <c r="F756" s="223" t="s">
        <v>693</v>
      </c>
      <c r="G756" s="220"/>
      <c r="H756" s="224">
        <v>6</v>
      </c>
      <c r="I756" s="225"/>
      <c r="J756" s="220"/>
      <c r="K756" s="220"/>
      <c r="L756" s="226"/>
      <c r="M756" s="227"/>
      <c r="N756" s="228"/>
      <c r="O756" s="228"/>
      <c r="P756" s="228"/>
      <c r="Q756" s="228"/>
      <c r="R756" s="228"/>
      <c r="S756" s="228"/>
      <c r="T756" s="229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0" t="s">
        <v>144</v>
      </c>
      <c r="AU756" s="230" t="s">
        <v>81</v>
      </c>
      <c r="AV756" s="13" t="s">
        <v>81</v>
      </c>
      <c r="AW756" s="13" t="s">
        <v>33</v>
      </c>
      <c r="AX756" s="13" t="s">
        <v>72</v>
      </c>
      <c r="AY756" s="230" t="s">
        <v>133</v>
      </c>
    </row>
    <row r="757" s="14" customFormat="1">
      <c r="A757" s="14"/>
      <c r="B757" s="231"/>
      <c r="C757" s="232"/>
      <c r="D757" s="221" t="s">
        <v>144</v>
      </c>
      <c r="E757" s="233" t="s">
        <v>19</v>
      </c>
      <c r="F757" s="234" t="s">
        <v>146</v>
      </c>
      <c r="G757" s="232"/>
      <c r="H757" s="235">
        <v>6</v>
      </c>
      <c r="I757" s="236"/>
      <c r="J757" s="232"/>
      <c r="K757" s="232"/>
      <c r="L757" s="237"/>
      <c r="M757" s="238"/>
      <c r="N757" s="239"/>
      <c r="O757" s="239"/>
      <c r="P757" s="239"/>
      <c r="Q757" s="239"/>
      <c r="R757" s="239"/>
      <c r="S757" s="239"/>
      <c r="T757" s="24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1" t="s">
        <v>144</v>
      </c>
      <c r="AU757" s="241" t="s">
        <v>81</v>
      </c>
      <c r="AV757" s="14" t="s">
        <v>140</v>
      </c>
      <c r="AW757" s="14" t="s">
        <v>33</v>
      </c>
      <c r="AX757" s="14" t="s">
        <v>79</v>
      </c>
      <c r="AY757" s="241" t="s">
        <v>133</v>
      </c>
    </row>
    <row r="758" s="2" customFormat="1" ht="16.5" customHeight="1">
      <c r="A758" s="39"/>
      <c r="B758" s="40"/>
      <c r="C758" s="201" t="s">
        <v>694</v>
      </c>
      <c r="D758" s="201" t="s">
        <v>135</v>
      </c>
      <c r="E758" s="202" t="s">
        <v>695</v>
      </c>
      <c r="F758" s="203" t="s">
        <v>696</v>
      </c>
      <c r="G758" s="204" t="s">
        <v>308</v>
      </c>
      <c r="H758" s="205">
        <v>7</v>
      </c>
      <c r="I758" s="206"/>
      <c r="J758" s="207">
        <f>ROUND(I758*H758,2)</f>
        <v>0</v>
      </c>
      <c r="K758" s="203" t="s">
        <v>139</v>
      </c>
      <c r="L758" s="45"/>
      <c r="M758" s="208" t="s">
        <v>19</v>
      </c>
      <c r="N758" s="209" t="s">
        <v>43</v>
      </c>
      <c r="O758" s="85"/>
      <c r="P758" s="210">
        <f>O758*H758</f>
        <v>0</v>
      </c>
      <c r="Q758" s="210">
        <v>0.00347</v>
      </c>
      <c r="R758" s="210">
        <f>Q758*H758</f>
        <v>0.024289999999999999</v>
      </c>
      <c r="S758" s="210">
        <v>0</v>
      </c>
      <c r="T758" s="211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12" t="s">
        <v>256</v>
      </c>
      <c r="AT758" s="212" t="s">
        <v>135</v>
      </c>
      <c r="AU758" s="212" t="s">
        <v>81</v>
      </c>
      <c r="AY758" s="18" t="s">
        <v>133</v>
      </c>
      <c r="BE758" s="213">
        <f>IF(N758="základní",J758,0)</f>
        <v>0</v>
      </c>
      <c r="BF758" s="213">
        <f>IF(N758="snížená",J758,0)</f>
        <v>0</v>
      </c>
      <c r="BG758" s="213">
        <f>IF(N758="zákl. přenesená",J758,0)</f>
        <v>0</v>
      </c>
      <c r="BH758" s="213">
        <f>IF(N758="sníž. přenesená",J758,0)</f>
        <v>0</v>
      </c>
      <c r="BI758" s="213">
        <f>IF(N758="nulová",J758,0)</f>
        <v>0</v>
      </c>
      <c r="BJ758" s="18" t="s">
        <v>79</v>
      </c>
      <c r="BK758" s="213">
        <f>ROUND(I758*H758,2)</f>
        <v>0</v>
      </c>
      <c r="BL758" s="18" t="s">
        <v>256</v>
      </c>
      <c r="BM758" s="212" t="s">
        <v>697</v>
      </c>
    </row>
    <row r="759" s="2" customFormat="1">
      <c r="A759" s="39"/>
      <c r="B759" s="40"/>
      <c r="C759" s="41"/>
      <c r="D759" s="214" t="s">
        <v>142</v>
      </c>
      <c r="E759" s="41"/>
      <c r="F759" s="215" t="s">
        <v>698</v>
      </c>
      <c r="G759" s="41"/>
      <c r="H759" s="41"/>
      <c r="I759" s="216"/>
      <c r="J759" s="41"/>
      <c r="K759" s="41"/>
      <c r="L759" s="45"/>
      <c r="M759" s="217"/>
      <c r="N759" s="218"/>
      <c r="O759" s="85"/>
      <c r="P759" s="85"/>
      <c r="Q759" s="85"/>
      <c r="R759" s="85"/>
      <c r="S759" s="85"/>
      <c r="T759" s="86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142</v>
      </c>
      <c r="AU759" s="18" t="s">
        <v>81</v>
      </c>
    </row>
    <row r="760" s="15" customFormat="1">
      <c r="A760" s="15"/>
      <c r="B760" s="242"/>
      <c r="C760" s="243"/>
      <c r="D760" s="221" t="s">
        <v>144</v>
      </c>
      <c r="E760" s="244" t="s">
        <v>19</v>
      </c>
      <c r="F760" s="245" t="s">
        <v>659</v>
      </c>
      <c r="G760" s="243"/>
      <c r="H760" s="244" t="s">
        <v>19</v>
      </c>
      <c r="I760" s="246"/>
      <c r="J760" s="243"/>
      <c r="K760" s="243"/>
      <c r="L760" s="247"/>
      <c r="M760" s="248"/>
      <c r="N760" s="249"/>
      <c r="O760" s="249"/>
      <c r="P760" s="249"/>
      <c r="Q760" s="249"/>
      <c r="R760" s="249"/>
      <c r="S760" s="249"/>
      <c r="T760" s="250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51" t="s">
        <v>144</v>
      </c>
      <c r="AU760" s="251" t="s">
        <v>81</v>
      </c>
      <c r="AV760" s="15" t="s">
        <v>79</v>
      </c>
      <c r="AW760" s="15" t="s">
        <v>33</v>
      </c>
      <c r="AX760" s="15" t="s">
        <v>72</v>
      </c>
      <c r="AY760" s="251" t="s">
        <v>133</v>
      </c>
    </row>
    <row r="761" s="13" customFormat="1">
      <c r="A761" s="13"/>
      <c r="B761" s="219"/>
      <c r="C761" s="220"/>
      <c r="D761" s="221" t="s">
        <v>144</v>
      </c>
      <c r="E761" s="222" t="s">
        <v>19</v>
      </c>
      <c r="F761" s="223" t="s">
        <v>653</v>
      </c>
      <c r="G761" s="220"/>
      <c r="H761" s="224">
        <v>7</v>
      </c>
      <c r="I761" s="225"/>
      <c r="J761" s="220"/>
      <c r="K761" s="220"/>
      <c r="L761" s="226"/>
      <c r="M761" s="227"/>
      <c r="N761" s="228"/>
      <c r="O761" s="228"/>
      <c r="P761" s="228"/>
      <c r="Q761" s="228"/>
      <c r="R761" s="228"/>
      <c r="S761" s="228"/>
      <c r="T761" s="229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0" t="s">
        <v>144</v>
      </c>
      <c r="AU761" s="230" t="s">
        <v>81</v>
      </c>
      <c r="AV761" s="13" t="s">
        <v>81</v>
      </c>
      <c r="AW761" s="13" t="s">
        <v>33</v>
      </c>
      <c r="AX761" s="13" t="s">
        <v>72</v>
      </c>
      <c r="AY761" s="230" t="s">
        <v>133</v>
      </c>
    </row>
    <row r="762" s="14" customFormat="1">
      <c r="A762" s="14"/>
      <c r="B762" s="231"/>
      <c r="C762" s="232"/>
      <c r="D762" s="221" t="s">
        <v>144</v>
      </c>
      <c r="E762" s="233" t="s">
        <v>19</v>
      </c>
      <c r="F762" s="234" t="s">
        <v>146</v>
      </c>
      <c r="G762" s="232"/>
      <c r="H762" s="235">
        <v>7</v>
      </c>
      <c r="I762" s="236"/>
      <c r="J762" s="232"/>
      <c r="K762" s="232"/>
      <c r="L762" s="237"/>
      <c r="M762" s="238"/>
      <c r="N762" s="239"/>
      <c r="O762" s="239"/>
      <c r="P762" s="239"/>
      <c r="Q762" s="239"/>
      <c r="R762" s="239"/>
      <c r="S762" s="239"/>
      <c r="T762" s="240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1" t="s">
        <v>144</v>
      </c>
      <c r="AU762" s="241" t="s">
        <v>81</v>
      </c>
      <c r="AV762" s="14" t="s">
        <v>140</v>
      </c>
      <c r="AW762" s="14" t="s">
        <v>33</v>
      </c>
      <c r="AX762" s="14" t="s">
        <v>79</v>
      </c>
      <c r="AY762" s="241" t="s">
        <v>133</v>
      </c>
    </row>
    <row r="763" s="2" customFormat="1" ht="24.15" customHeight="1">
      <c r="A763" s="39"/>
      <c r="B763" s="40"/>
      <c r="C763" s="201" t="s">
        <v>699</v>
      </c>
      <c r="D763" s="201" t="s">
        <v>135</v>
      </c>
      <c r="E763" s="202" t="s">
        <v>700</v>
      </c>
      <c r="F763" s="203" t="s">
        <v>701</v>
      </c>
      <c r="G763" s="204" t="s">
        <v>273</v>
      </c>
      <c r="H763" s="262"/>
      <c r="I763" s="206"/>
      <c r="J763" s="207">
        <f>ROUND(I763*H763,2)</f>
        <v>0</v>
      </c>
      <c r="K763" s="203" t="s">
        <v>139</v>
      </c>
      <c r="L763" s="45"/>
      <c r="M763" s="208" t="s">
        <v>19</v>
      </c>
      <c r="N763" s="209" t="s">
        <v>43</v>
      </c>
      <c r="O763" s="85"/>
      <c r="P763" s="210">
        <f>O763*H763</f>
        <v>0</v>
      </c>
      <c r="Q763" s="210">
        <v>0</v>
      </c>
      <c r="R763" s="210">
        <f>Q763*H763</f>
        <v>0</v>
      </c>
      <c r="S763" s="210">
        <v>0</v>
      </c>
      <c r="T763" s="211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12" t="s">
        <v>256</v>
      </c>
      <c r="AT763" s="212" t="s">
        <v>135</v>
      </c>
      <c r="AU763" s="212" t="s">
        <v>81</v>
      </c>
      <c r="AY763" s="18" t="s">
        <v>133</v>
      </c>
      <c r="BE763" s="213">
        <f>IF(N763="základní",J763,0)</f>
        <v>0</v>
      </c>
      <c r="BF763" s="213">
        <f>IF(N763="snížená",J763,0)</f>
        <v>0</v>
      </c>
      <c r="BG763" s="213">
        <f>IF(N763="zákl. přenesená",J763,0)</f>
        <v>0</v>
      </c>
      <c r="BH763" s="213">
        <f>IF(N763="sníž. přenesená",J763,0)</f>
        <v>0</v>
      </c>
      <c r="BI763" s="213">
        <f>IF(N763="nulová",J763,0)</f>
        <v>0</v>
      </c>
      <c r="BJ763" s="18" t="s">
        <v>79</v>
      </c>
      <c r="BK763" s="213">
        <f>ROUND(I763*H763,2)</f>
        <v>0</v>
      </c>
      <c r="BL763" s="18" t="s">
        <v>256</v>
      </c>
      <c r="BM763" s="212" t="s">
        <v>702</v>
      </c>
    </row>
    <row r="764" s="2" customFormat="1">
      <c r="A764" s="39"/>
      <c r="B764" s="40"/>
      <c r="C764" s="41"/>
      <c r="D764" s="214" t="s">
        <v>142</v>
      </c>
      <c r="E764" s="41"/>
      <c r="F764" s="215" t="s">
        <v>703</v>
      </c>
      <c r="G764" s="41"/>
      <c r="H764" s="41"/>
      <c r="I764" s="216"/>
      <c r="J764" s="41"/>
      <c r="K764" s="41"/>
      <c r="L764" s="45"/>
      <c r="M764" s="217"/>
      <c r="N764" s="218"/>
      <c r="O764" s="85"/>
      <c r="P764" s="85"/>
      <c r="Q764" s="85"/>
      <c r="R764" s="85"/>
      <c r="S764" s="85"/>
      <c r="T764" s="86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142</v>
      </c>
      <c r="AU764" s="18" t="s">
        <v>81</v>
      </c>
    </row>
    <row r="765" s="12" customFormat="1" ht="22.8" customHeight="1">
      <c r="A765" s="12"/>
      <c r="B765" s="185"/>
      <c r="C765" s="186"/>
      <c r="D765" s="187" t="s">
        <v>71</v>
      </c>
      <c r="E765" s="199" t="s">
        <v>704</v>
      </c>
      <c r="F765" s="199" t="s">
        <v>705</v>
      </c>
      <c r="G765" s="186"/>
      <c r="H765" s="186"/>
      <c r="I765" s="189"/>
      <c r="J765" s="200">
        <f>BK765</f>
        <v>0</v>
      </c>
      <c r="K765" s="186"/>
      <c r="L765" s="191"/>
      <c r="M765" s="192"/>
      <c r="N765" s="193"/>
      <c r="O765" s="193"/>
      <c r="P765" s="194">
        <f>SUM(P766:P849)</f>
        <v>0</v>
      </c>
      <c r="Q765" s="193"/>
      <c r="R765" s="194">
        <f>SUM(R766:R849)</f>
        <v>0.14706089999999999</v>
      </c>
      <c r="S765" s="193"/>
      <c r="T765" s="195">
        <f>SUM(T766:T849)</f>
        <v>3.6880559999999996</v>
      </c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R765" s="196" t="s">
        <v>81</v>
      </c>
      <c r="AT765" s="197" t="s">
        <v>71</v>
      </c>
      <c r="AU765" s="197" t="s">
        <v>79</v>
      </c>
      <c r="AY765" s="196" t="s">
        <v>133</v>
      </c>
      <c r="BK765" s="198">
        <f>SUM(BK766:BK849)</f>
        <v>0</v>
      </c>
    </row>
    <row r="766" s="2" customFormat="1" ht="16.5" customHeight="1">
      <c r="A766" s="39"/>
      <c r="B766" s="40"/>
      <c r="C766" s="201" t="s">
        <v>706</v>
      </c>
      <c r="D766" s="201" t="s">
        <v>135</v>
      </c>
      <c r="E766" s="202" t="s">
        <v>707</v>
      </c>
      <c r="F766" s="203" t="s">
        <v>708</v>
      </c>
      <c r="G766" s="204" t="s">
        <v>150</v>
      </c>
      <c r="H766" s="205">
        <v>47.304000000000002</v>
      </c>
      <c r="I766" s="206"/>
      <c r="J766" s="207">
        <f>ROUND(I766*H766,2)</f>
        <v>0</v>
      </c>
      <c r="K766" s="203" t="s">
        <v>139</v>
      </c>
      <c r="L766" s="45"/>
      <c r="M766" s="208" t="s">
        <v>19</v>
      </c>
      <c r="N766" s="209" t="s">
        <v>43</v>
      </c>
      <c r="O766" s="85"/>
      <c r="P766" s="210">
        <f>O766*H766</f>
        <v>0</v>
      </c>
      <c r="Q766" s="210">
        <v>0</v>
      </c>
      <c r="R766" s="210">
        <f>Q766*H766</f>
        <v>0</v>
      </c>
      <c r="S766" s="210">
        <v>0.019</v>
      </c>
      <c r="T766" s="211">
        <f>S766*H766</f>
        <v>0.89877600000000002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12" t="s">
        <v>256</v>
      </c>
      <c r="AT766" s="212" t="s">
        <v>135</v>
      </c>
      <c r="AU766" s="212" t="s">
        <v>81</v>
      </c>
      <c r="AY766" s="18" t="s">
        <v>133</v>
      </c>
      <c r="BE766" s="213">
        <f>IF(N766="základní",J766,0)</f>
        <v>0</v>
      </c>
      <c r="BF766" s="213">
        <f>IF(N766="snížená",J766,0)</f>
        <v>0</v>
      </c>
      <c r="BG766" s="213">
        <f>IF(N766="zákl. přenesená",J766,0)</f>
        <v>0</v>
      </c>
      <c r="BH766" s="213">
        <f>IF(N766="sníž. přenesená",J766,0)</f>
        <v>0</v>
      </c>
      <c r="BI766" s="213">
        <f>IF(N766="nulová",J766,0)</f>
        <v>0</v>
      </c>
      <c r="BJ766" s="18" t="s">
        <v>79</v>
      </c>
      <c r="BK766" s="213">
        <f>ROUND(I766*H766,2)</f>
        <v>0</v>
      </c>
      <c r="BL766" s="18" t="s">
        <v>256</v>
      </c>
      <c r="BM766" s="212" t="s">
        <v>709</v>
      </c>
    </row>
    <row r="767" s="2" customFormat="1">
      <c r="A767" s="39"/>
      <c r="B767" s="40"/>
      <c r="C767" s="41"/>
      <c r="D767" s="214" t="s">
        <v>142</v>
      </c>
      <c r="E767" s="41"/>
      <c r="F767" s="215" t="s">
        <v>710</v>
      </c>
      <c r="G767" s="41"/>
      <c r="H767" s="41"/>
      <c r="I767" s="216"/>
      <c r="J767" s="41"/>
      <c r="K767" s="41"/>
      <c r="L767" s="45"/>
      <c r="M767" s="217"/>
      <c r="N767" s="218"/>
      <c r="O767" s="85"/>
      <c r="P767" s="85"/>
      <c r="Q767" s="85"/>
      <c r="R767" s="85"/>
      <c r="S767" s="85"/>
      <c r="T767" s="86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142</v>
      </c>
      <c r="AU767" s="18" t="s">
        <v>81</v>
      </c>
    </row>
    <row r="768" s="15" customFormat="1">
      <c r="A768" s="15"/>
      <c r="B768" s="242"/>
      <c r="C768" s="243"/>
      <c r="D768" s="221" t="s">
        <v>144</v>
      </c>
      <c r="E768" s="244" t="s">
        <v>19</v>
      </c>
      <c r="F768" s="245" t="s">
        <v>166</v>
      </c>
      <c r="G768" s="243"/>
      <c r="H768" s="244" t="s">
        <v>19</v>
      </c>
      <c r="I768" s="246"/>
      <c r="J768" s="243"/>
      <c r="K768" s="243"/>
      <c r="L768" s="247"/>
      <c r="M768" s="248"/>
      <c r="N768" s="249"/>
      <c r="O768" s="249"/>
      <c r="P768" s="249"/>
      <c r="Q768" s="249"/>
      <c r="R768" s="249"/>
      <c r="S768" s="249"/>
      <c r="T768" s="250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51" t="s">
        <v>144</v>
      </c>
      <c r="AU768" s="251" t="s">
        <v>81</v>
      </c>
      <c r="AV768" s="15" t="s">
        <v>79</v>
      </c>
      <c r="AW768" s="15" t="s">
        <v>33</v>
      </c>
      <c r="AX768" s="15" t="s">
        <v>72</v>
      </c>
      <c r="AY768" s="251" t="s">
        <v>133</v>
      </c>
    </row>
    <row r="769" s="13" customFormat="1">
      <c r="A769" s="13"/>
      <c r="B769" s="219"/>
      <c r="C769" s="220"/>
      <c r="D769" s="221" t="s">
        <v>144</v>
      </c>
      <c r="E769" s="222" t="s">
        <v>19</v>
      </c>
      <c r="F769" s="223" t="s">
        <v>711</v>
      </c>
      <c r="G769" s="220"/>
      <c r="H769" s="224">
        <v>47.304000000000002</v>
      </c>
      <c r="I769" s="225"/>
      <c r="J769" s="220"/>
      <c r="K769" s="220"/>
      <c r="L769" s="226"/>
      <c r="M769" s="227"/>
      <c r="N769" s="228"/>
      <c r="O769" s="228"/>
      <c r="P769" s="228"/>
      <c r="Q769" s="228"/>
      <c r="R769" s="228"/>
      <c r="S769" s="228"/>
      <c r="T769" s="229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0" t="s">
        <v>144</v>
      </c>
      <c r="AU769" s="230" t="s">
        <v>81</v>
      </c>
      <c r="AV769" s="13" t="s">
        <v>81</v>
      </c>
      <c r="AW769" s="13" t="s">
        <v>33</v>
      </c>
      <c r="AX769" s="13" t="s">
        <v>72</v>
      </c>
      <c r="AY769" s="230" t="s">
        <v>133</v>
      </c>
    </row>
    <row r="770" s="14" customFormat="1">
      <c r="A770" s="14"/>
      <c r="B770" s="231"/>
      <c r="C770" s="232"/>
      <c r="D770" s="221" t="s">
        <v>144</v>
      </c>
      <c r="E770" s="233" t="s">
        <v>19</v>
      </c>
      <c r="F770" s="234" t="s">
        <v>146</v>
      </c>
      <c r="G770" s="232"/>
      <c r="H770" s="235">
        <v>47.304000000000002</v>
      </c>
      <c r="I770" s="236"/>
      <c r="J770" s="232"/>
      <c r="K770" s="232"/>
      <c r="L770" s="237"/>
      <c r="M770" s="238"/>
      <c r="N770" s="239"/>
      <c r="O770" s="239"/>
      <c r="P770" s="239"/>
      <c r="Q770" s="239"/>
      <c r="R770" s="239"/>
      <c r="S770" s="239"/>
      <c r="T770" s="240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1" t="s">
        <v>144</v>
      </c>
      <c r="AU770" s="241" t="s">
        <v>81</v>
      </c>
      <c r="AV770" s="14" t="s">
        <v>140</v>
      </c>
      <c r="AW770" s="14" t="s">
        <v>33</v>
      </c>
      <c r="AX770" s="14" t="s">
        <v>79</v>
      </c>
      <c r="AY770" s="241" t="s">
        <v>133</v>
      </c>
    </row>
    <row r="771" s="2" customFormat="1" ht="16.5" customHeight="1">
      <c r="A771" s="39"/>
      <c r="B771" s="40"/>
      <c r="C771" s="252" t="s">
        <v>712</v>
      </c>
      <c r="D771" s="252" t="s">
        <v>179</v>
      </c>
      <c r="E771" s="253" t="s">
        <v>713</v>
      </c>
      <c r="F771" s="254" t="s">
        <v>714</v>
      </c>
      <c r="G771" s="255" t="s">
        <v>308</v>
      </c>
      <c r="H771" s="256">
        <v>23.849</v>
      </c>
      <c r="I771" s="257"/>
      <c r="J771" s="258">
        <f>ROUND(I771*H771,2)</f>
        <v>0</v>
      </c>
      <c r="K771" s="254" t="s">
        <v>139</v>
      </c>
      <c r="L771" s="259"/>
      <c r="M771" s="260" t="s">
        <v>19</v>
      </c>
      <c r="N771" s="261" t="s">
        <v>43</v>
      </c>
      <c r="O771" s="85"/>
      <c r="P771" s="210">
        <f>O771*H771</f>
        <v>0</v>
      </c>
      <c r="Q771" s="210">
        <v>0.00089999999999999998</v>
      </c>
      <c r="R771" s="210">
        <f>Q771*H771</f>
        <v>0.0214641</v>
      </c>
      <c r="S771" s="210">
        <v>0</v>
      </c>
      <c r="T771" s="211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12" t="s">
        <v>290</v>
      </c>
      <c r="AT771" s="212" t="s">
        <v>179</v>
      </c>
      <c r="AU771" s="212" t="s">
        <v>81</v>
      </c>
      <c r="AY771" s="18" t="s">
        <v>133</v>
      </c>
      <c r="BE771" s="213">
        <f>IF(N771="základní",J771,0)</f>
        <v>0</v>
      </c>
      <c r="BF771" s="213">
        <f>IF(N771="snížená",J771,0)</f>
        <v>0</v>
      </c>
      <c r="BG771" s="213">
        <f>IF(N771="zákl. přenesená",J771,0)</f>
        <v>0</v>
      </c>
      <c r="BH771" s="213">
        <f>IF(N771="sníž. přenesená",J771,0)</f>
        <v>0</v>
      </c>
      <c r="BI771" s="213">
        <f>IF(N771="nulová",J771,0)</f>
        <v>0</v>
      </c>
      <c r="BJ771" s="18" t="s">
        <v>79</v>
      </c>
      <c r="BK771" s="213">
        <f>ROUND(I771*H771,2)</f>
        <v>0</v>
      </c>
      <c r="BL771" s="18" t="s">
        <v>256</v>
      </c>
      <c r="BM771" s="212" t="s">
        <v>715</v>
      </c>
    </row>
    <row r="772" s="2" customFormat="1">
      <c r="A772" s="39"/>
      <c r="B772" s="40"/>
      <c r="C772" s="41"/>
      <c r="D772" s="214" t="s">
        <v>142</v>
      </c>
      <c r="E772" s="41"/>
      <c r="F772" s="215" t="s">
        <v>716</v>
      </c>
      <c r="G772" s="41"/>
      <c r="H772" s="41"/>
      <c r="I772" s="216"/>
      <c r="J772" s="41"/>
      <c r="K772" s="41"/>
      <c r="L772" s="45"/>
      <c r="M772" s="217"/>
      <c r="N772" s="218"/>
      <c r="O772" s="85"/>
      <c r="P772" s="85"/>
      <c r="Q772" s="85"/>
      <c r="R772" s="85"/>
      <c r="S772" s="85"/>
      <c r="T772" s="86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142</v>
      </c>
      <c r="AU772" s="18" t="s">
        <v>81</v>
      </c>
    </row>
    <row r="773" s="15" customFormat="1">
      <c r="A773" s="15"/>
      <c r="B773" s="242"/>
      <c r="C773" s="243"/>
      <c r="D773" s="221" t="s">
        <v>144</v>
      </c>
      <c r="E773" s="244" t="s">
        <v>19</v>
      </c>
      <c r="F773" s="245" t="s">
        <v>166</v>
      </c>
      <c r="G773" s="243"/>
      <c r="H773" s="244" t="s">
        <v>19</v>
      </c>
      <c r="I773" s="246"/>
      <c r="J773" s="243"/>
      <c r="K773" s="243"/>
      <c r="L773" s="247"/>
      <c r="M773" s="248"/>
      <c r="N773" s="249"/>
      <c r="O773" s="249"/>
      <c r="P773" s="249"/>
      <c r="Q773" s="249"/>
      <c r="R773" s="249"/>
      <c r="S773" s="249"/>
      <c r="T773" s="250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51" t="s">
        <v>144</v>
      </c>
      <c r="AU773" s="251" t="s">
        <v>81</v>
      </c>
      <c r="AV773" s="15" t="s">
        <v>79</v>
      </c>
      <c r="AW773" s="15" t="s">
        <v>33</v>
      </c>
      <c r="AX773" s="15" t="s">
        <v>72</v>
      </c>
      <c r="AY773" s="251" t="s">
        <v>133</v>
      </c>
    </row>
    <row r="774" s="13" customFormat="1">
      <c r="A774" s="13"/>
      <c r="B774" s="219"/>
      <c r="C774" s="220"/>
      <c r="D774" s="221" t="s">
        <v>144</v>
      </c>
      <c r="E774" s="222" t="s">
        <v>19</v>
      </c>
      <c r="F774" s="223" t="s">
        <v>717</v>
      </c>
      <c r="G774" s="220"/>
      <c r="H774" s="224">
        <v>21.681000000000001</v>
      </c>
      <c r="I774" s="225"/>
      <c r="J774" s="220"/>
      <c r="K774" s="220"/>
      <c r="L774" s="226"/>
      <c r="M774" s="227"/>
      <c r="N774" s="228"/>
      <c r="O774" s="228"/>
      <c r="P774" s="228"/>
      <c r="Q774" s="228"/>
      <c r="R774" s="228"/>
      <c r="S774" s="228"/>
      <c r="T774" s="229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0" t="s">
        <v>144</v>
      </c>
      <c r="AU774" s="230" t="s">
        <v>81</v>
      </c>
      <c r="AV774" s="13" t="s">
        <v>81</v>
      </c>
      <c r="AW774" s="13" t="s">
        <v>33</v>
      </c>
      <c r="AX774" s="13" t="s">
        <v>72</v>
      </c>
      <c r="AY774" s="230" t="s">
        <v>133</v>
      </c>
    </row>
    <row r="775" s="14" customFormat="1">
      <c r="A775" s="14"/>
      <c r="B775" s="231"/>
      <c r="C775" s="232"/>
      <c r="D775" s="221" t="s">
        <v>144</v>
      </c>
      <c r="E775" s="233" t="s">
        <v>19</v>
      </c>
      <c r="F775" s="234" t="s">
        <v>146</v>
      </c>
      <c r="G775" s="232"/>
      <c r="H775" s="235">
        <v>21.681000000000001</v>
      </c>
      <c r="I775" s="236"/>
      <c r="J775" s="232"/>
      <c r="K775" s="232"/>
      <c r="L775" s="237"/>
      <c r="M775" s="238"/>
      <c r="N775" s="239"/>
      <c r="O775" s="239"/>
      <c r="P775" s="239"/>
      <c r="Q775" s="239"/>
      <c r="R775" s="239"/>
      <c r="S775" s="239"/>
      <c r="T775" s="240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1" t="s">
        <v>144</v>
      </c>
      <c r="AU775" s="241" t="s">
        <v>81</v>
      </c>
      <c r="AV775" s="14" t="s">
        <v>140</v>
      </c>
      <c r="AW775" s="14" t="s">
        <v>33</v>
      </c>
      <c r="AX775" s="14" t="s">
        <v>79</v>
      </c>
      <c r="AY775" s="241" t="s">
        <v>133</v>
      </c>
    </row>
    <row r="776" s="13" customFormat="1">
      <c r="A776" s="13"/>
      <c r="B776" s="219"/>
      <c r="C776" s="220"/>
      <c r="D776" s="221" t="s">
        <v>144</v>
      </c>
      <c r="E776" s="220"/>
      <c r="F776" s="223" t="s">
        <v>718</v>
      </c>
      <c r="G776" s="220"/>
      <c r="H776" s="224">
        <v>23.849</v>
      </c>
      <c r="I776" s="225"/>
      <c r="J776" s="220"/>
      <c r="K776" s="220"/>
      <c r="L776" s="226"/>
      <c r="M776" s="227"/>
      <c r="N776" s="228"/>
      <c r="O776" s="228"/>
      <c r="P776" s="228"/>
      <c r="Q776" s="228"/>
      <c r="R776" s="228"/>
      <c r="S776" s="228"/>
      <c r="T776" s="229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0" t="s">
        <v>144</v>
      </c>
      <c r="AU776" s="230" t="s">
        <v>81</v>
      </c>
      <c r="AV776" s="13" t="s">
        <v>81</v>
      </c>
      <c r="AW776" s="13" t="s">
        <v>4</v>
      </c>
      <c r="AX776" s="13" t="s">
        <v>79</v>
      </c>
      <c r="AY776" s="230" t="s">
        <v>133</v>
      </c>
    </row>
    <row r="777" s="2" customFormat="1" ht="16.5" customHeight="1">
      <c r="A777" s="39"/>
      <c r="B777" s="40"/>
      <c r="C777" s="252" t="s">
        <v>719</v>
      </c>
      <c r="D777" s="252" t="s">
        <v>179</v>
      </c>
      <c r="E777" s="253" t="s">
        <v>720</v>
      </c>
      <c r="F777" s="254" t="s">
        <v>721</v>
      </c>
      <c r="G777" s="255" t="s">
        <v>308</v>
      </c>
      <c r="H777" s="256">
        <v>23.849</v>
      </c>
      <c r="I777" s="257"/>
      <c r="J777" s="258">
        <f>ROUND(I777*H777,2)</f>
        <v>0</v>
      </c>
      <c r="K777" s="254" t="s">
        <v>139</v>
      </c>
      <c r="L777" s="259"/>
      <c r="M777" s="260" t="s">
        <v>19</v>
      </c>
      <c r="N777" s="261" t="s">
        <v>43</v>
      </c>
      <c r="O777" s="85"/>
      <c r="P777" s="210">
        <f>O777*H777</f>
        <v>0</v>
      </c>
      <c r="Q777" s="210">
        <v>0.0011999999999999999</v>
      </c>
      <c r="R777" s="210">
        <f>Q777*H777</f>
        <v>0.028618799999999996</v>
      </c>
      <c r="S777" s="210">
        <v>0</v>
      </c>
      <c r="T777" s="211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12" t="s">
        <v>290</v>
      </c>
      <c r="AT777" s="212" t="s">
        <v>179</v>
      </c>
      <c r="AU777" s="212" t="s">
        <v>81</v>
      </c>
      <c r="AY777" s="18" t="s">
        <v>133</v>
      </c>
      <c r="BE777" s="213">
        <f>IF(N777="základní",J777,0)</f>
        <v>0</v>
      </c>
      <c r="BF777" s="213">
        <f>IF(N777="snížená",J777,0)</f>
        <v>0</v>
      </c>
      <c r="BG777" s="213">
        <f>IF(N777="zákl. přenesená",J777,0)</f>
        <v>0</v>
      </c>
      <c r="BH777" s="213">
        <f>IF(N777="sníž. přenesená",J777,0)</f>
        <v>0</v>
      </c>
      <c r="BI777" s="213">
        <f>IF(N777="nulová",J777,0)</f>
        <v>0</v>
      </c>
      <c r="BJ777" s="18" t="s">
        <v>79</v>
      </c>
      <c r="BK777" s="213">
        <f>ROUND(I777*H777,2)</f>
        <v>0</v>
      </c>
      <c r="BL777" s="18" t="s">
        <v>256</v>
      </c>
      <c r="BM777" s="212" t="s">
        <v>722</v>
      </c>
    </row>
    <row r="778" s="2" customFormat="1">
      <c r="A778" s="39"/>
      <c r="B778" s="40"/>
      <c r="C778" s="41"/>
      <c r="D778" s="214" t="s">
        <v>142</v>
      </c>
      <c r="E778" s="41"/>
      <c r="F778" s="215" t="s">
        <v>723</v>
      </c>
      <c r="G778" s="41"/>
      <c r="H778" s="41"/>
      <c r="I778" s="216"/>
      <c r="J778" s="41"/>
      <c r="K778" s="41"/>
      <c r="L778" s="45"/>
      <c r="M778" s="217"/>
      <c r="N778" s="218"/>
      <c r="O778" s="85"/>
      <c r="P778" s="85"/>
      <c r="Q778" s="85"/>
      <c r="R778" s="85"/>
      <c r="S778" s="85"/>
      <c r="T778" s="86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142</v>
      </c>
      <c r="AU778" s="18" t="s">
        <v>81</v>
      </c>
    </row>
    <row r="779" s="15" customFormat="1">
      <c r="A779" s="15"/>
      <c r="B779" s="242"/>
      <c r="C779" s="243"/>
      <c r="D779" s="221" t="s">
        <v>144</v>
      </c>
      <c r="E779" s="244" t="s">
        <v>19</v>
      </c>
      <c r="F779" s="245" t="s">
        <v>166</v>
      </c>
      <c r="G779" s="243"/>
      <c r="H779" s="244" t="s">
        <v>19</v>
      </c>
      <c r="I779" s="246"/>
      <c r="J779" s="243"/>
      <c r="K779" s="243"/>
      <c r="L779" s="247"/>
      <c r="M779" s="248"/>
      <c r="N779" s="249"/>
      <c r="O779" s="249"/>
      <c r="P779" s="249"/>
      <c r="Q779" s="249"/>
      <c r="R779" s="249"/>
      <c r="S779" s="249"/>
      <c r="T779" s="250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51" t="s">
        <v>144</v>
      </c>
      <c r="AU779" s="251" t="s">
        <v>81</v>
      </c>
      <c r="AV779" s="15" t="s">
        <v>79</v>
      </c>
      <c r="AW779" s="15" t="s">
        <v>33</v>
      </c>
      <c r="AX779" s="15" t="s">
        <v>72</v>
      </c>
      <c r="AY779" s="251" t="s">
        <v>133</v>
      </c>
    </row>
    <row r="780" s="13" customFormat="1">
      <c r="A780" s="13"/>
      <c r="B780" s="219"/>
      <c r="C780" s="220"/>
      <c r="D780" s="221" t="s">
        <v>144</v>
      </c>
      <c r="E780" s="222" t="s">
        <v>19</v>
      </c>
      <c r="F780" s="223" t="s">
        <v>717</v>
      </c>
      <c r="G780" s="220"/>
      <c r="H780" s="224">
        <v>21.681000000000001</v>
      </c>
      <c r="I780" s="225"/>
      <c r="J780" s="220"/>
      <c r="K780" s="220"/>
      <c r="L780" s="226"/>
      <c r="M780" s="227"/>
      <c r="N780" s="228"/>
      <c r="O780" s="228"/>
      <c r="P780" s="228"/>
      <c r="Q780" s="228"/>
      <c r="R780" s="228"/>
      <c r="S780" s="228"/>
      <c r="T780" s="229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0" t="s">
        <v>144</v>
      </c>
      <c r="AU780" s="230" t="s">
        <v>81</v>
      </c>
      <c r="AV780" s="13" t="s">
        <v>81</v>
      </c>
      <c r="AW780" s="13" t="s">
        <v>33</v>
      </c>
      <c r="AX780" s="13" t="s">
        <v>72</v>
      </c>
      <c r="AY780" s="230" t="s">
        <v>133</v>
      </c>
    </row>
    <row r="781" s="14" customFormat="1">
      <c r="A781" s="14"/>
      <c r="B781" s="231"/>
      <c r="C781" s="232"/>
      <c r="D781" s="221" t="s">
        <v>144</v>
      </c>
      <c r="E781" s="233" t="s">
        <v>19</v>
      </c>
      <c r="F781" s="234" t="s">
        <v>146</v>
      </c>
      <c r="G781" s="232"/>
      <c r="H781" s="235">
        <v>21.681000000000001</v>
      </c>
      <c r="I781" s="236"/>
      <c r="J781" s="232"/>
      <c r="K781" s="232"/>
      <c r="L781" s="237"/>
      <c r="M781" s="238"/>
      <c r="N781" s="239"/>
      <c r="O781" s="239"/>
      <c r="P781" s="239"/>
      <c r="Q781" s="239"/>
      <c r="R781" s="239"/>
      <c r="S781" s="239"/>
      <c r="T781" s="240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1" t="s">
        <v>144</v>
      </c>
      <c r="AU781" s="241" t="s">
        <v>81</v>
      </c>
      <c r="AV781" s="14" t="s">
        <v>140</v>
      </c>
      <c r="AW781" s="14" t="s">
        <v>33</v>
      </c>
      <c r="AX781" s="14" t="s">
        <v>79</v>
      </c>
      <c r="AY781" s="241" t="s">
        <v>133</v>
      </c>
    </row>
    <row r="782" s="13" customFormat="1">
      <c r="A782" s="13"/>
      <c r="B782" s="219"/>
      <c r="C782" s="220"/>
      <c r="D782" s="221" t="s">
        <v>144</v>
      </c>
      <c r="E782" s="220"/>
      <c r="F782" s="223" t="s">
        <v>718</v>
      </c>
      <c r="G782" s="220"/>
      <c r="H782" s="224">
        <v>23.849</v>
      </c>
      <c r="I782" s="225"/>
      <c r="J782" s="220"/>
      <c r="K782" s="220"/>
      <c r="L782" s="226"/>
      <c r="M782" s="227"/>
      <c r="N782" s="228"/>
      <c r="O782" s="228"/>
      <c r="P782" s="228"/>
      <c r="Q782" s="228"/>
      <c r="R782" s="228"/>
      <c r="S782" s="228"/>
      <c r="T782" s="229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0" t="s">
        <v>144</v>
      </c>
      <c r="AU782" s="230" t="s">
        <v>81</v>
      </c>
      <c r="AV782" s="13" t="s">
        <v>81</v>
      </c>
      <c r="AW782" s="13" t="s">
        <v>4</v>
      </c>
      <c r="AX782" s="13" t="s">
        <v>79</v>
      </c>
      <c r="AY782" s="230" t="s">
        <v>133</v>
      </c>
    </row>
    <row r="783" s="2" customFormat="1" ht="16.5" customHeight="1">
      <c r="A783" s="39"/>
      <c r="B783" s="40"/>
      <c r="C783" s="201" t="s">
        <v>724</v>
      </c>
      <c r="D783" s="201" t="s">
        <v>135</v>
      </c>
      <c r="E783" s="202" t="s">
        <v>725</v>
      </c>
      <c r="F783" s="203" t="s">
        <v>726</v>
      </c>
      <c r="G783" s="204" t="s">
        <v>150</v>
      </c>
      <c r="H783" s="205">
        <v>84</v>
      </c>
      <c r="I783" s="206"/>
      <c r="J783" s="207">
        <f>ROUND(I783*H783,2)</f>
        <v>0</v>
      </c>
      <c r="K783" s="203" t="s">
        <v>139</v>
      </c>
      <c r="L783" s="45"/>
      <c r="M783" s="208" t="s">
        <v>19</v>
      </c>
      <c r="N783" s="209" t="s">
        <v>43</v>
      </c>
      <c r="O783" s="85"/>
      <c r="P783" s="210">
        <f>O783*H783</f>
        <v>0</v>
      </c>
      <c r="Q783" s="210">
        <v>6.0000000000000002E-05</v>
      </c>
      <c r="R783" s="210">
        <f>Q783*H783</f>
        <v>0.0050400000000000002</v>
      </c>
      <c r="S783" s="210">
        <v>0</v>
      </c>
      <c r="T783" s="211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12" t="s">
        <v>256</v>
      </c>
      <c r="AT783" s="212" t="s">
        <v>135</v>
      </c>
      <c r="AU783" s="212" t="s">
        <v>81</v>
      </c>
      <c r="AY783" s="18" t="s">
        <v>133</v>
      </c>
      <c r="BE783" s="213">
        <f>IF(N783="základní",J783,0)</f>
        <v>0</v>
      </c>
      <c r="BF783" s="213">
        <f>IF(N783="snížená",J783,0)</f>
        <v>0</v>
      </c>
      <c r="BG783" s="213">
        <f>IF(N783="zákl. přenesená",J783,0)</f>
        <v>0</v>
      </c>
      <c r="BH783" s="213">
        <f>IF(N783="sníž. přenesená",J783,0)</f>
        <v>0</v>
      </c>
      <c r="BI783" s="213">
        <f>IF(N783="nulová",J783,0)</f>
        <v>0</v>
      </c>
      <c r="BJ783" s="18" t="s">
        <v>79</v>
      </c>
      <c r="BK783" s="213">
        <f>ROUND(I783*H783,2)</f>
        <v>0</v>
      </c>
      <c r="BL783" s="18" t="s">
        <v>256</v>
      </c>
      <c r="BM783" s="212" t="s">
        <v>727</v>
      </c>
    </row>
    <row r="784" s="2" customFormat="1">
      <c r="A784" s="39"/>
      <c r="B784" s="40"/>
      <c r="C784" s="41"/>
      <c r="D784" s="214" t="s">
        <v>142</v>
      </c>
      <c r="E784" s="41"/>
      <c r="F784" s="215" t="s">
        <v>728</v>
      </c>
      <c r="G784" s="41"/>
      <c r="H784" s="41"/>
      <c r="I784" s="216"/>
      <c r="J784" s="41"/>
      <c r="K784" s="41"/>
      <c r="L784" s="45"/>
      <c r="M784" s="217"/>
      <c r="N784" s="218"/>
      <c r="O784" s="85"/>
      <c r="P784" s="85"/>
      <c r="Q784" s="85"/>
      <c r="R784" s="85"/>
      <c r="S784" s="85"/>
      <c r="T784" s="86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142</v>
      </c>
      <c r="AU784" s="18" t="s">
        <v>81</v>
      </c>
    </row>
    <row r="785" s="15" customFormat="1">
      <c r="A785" s="15"/>
      <c r="B785" s="242"/>
      <c r="C785" s="243"/>
      <c r="D785" s="221" t="s">
        <v>144</v>
      </c>
      <c r="E785" s="244" t="s">
        <v>19</v>
      </c>
      <c r="F785" s="245" t="s">
        <v>166</v>
      </c>
      <c r="G785" s="243"/>
      <c r="H785" s="244" t="s">
        <v>19</v>
      </c>
      <c r="I785" s="246"/>
      <c r="J785" s="243"/>
      <c r="K785" s="243"/>
      <c r="L785" s="247"/>
      <c r="M785" s="248"/>
      <c r="N785" s="249"/>
      <c r="O785" s="249"/>
      <c r="P785" s="249"/>
      <c r="Q785" s="249"/>
      <c r="R785" s="249"/>
      <c r="S785" s="249"/>
      <c r="T785" s="250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51" t="s">
        <v>144</v>
      </c>
      <c r="AU785" s="251" t="s">
        <v>81</v>
      </c>
      <c r="AV785" s="15" t="s">
        <v>79</v>
      </c>
      <c r="AW785" s="15" t="s">
        <v>33</v>
      </c>
      <c r="AX785" s="15" t="s">
        <v>72</v>
      </c>
      <c r="AY785" s="251" t="s">
        <v>133</v>
      </c>
    </row>
    <row r="786" s="15" customFormat="1">
      <c r="A786" s="15"/>
      <c r="B786" s="242"/>
      <c r="C786" s="243"/>
      <c r="D786" s="221" t="s">
        <v>144</v>
      </c>
      <c r="E786" s="244" t="s">
        <v>19</v>
      </c>
      <c r="F786" s="245" t="s">
        <v>729</v>
      </c>
      <c r="G786" s="243"/>
      <c r="H786" s="244" t="s">
        <v>19</v>
      </c>
      <c r="I786" s="246"/>
      <c r="J786" s="243"/>
      <c r="K786" s="243"/>
      <c r="L786" s="247"/>
      <c r="M786" s="248"/>
      <c r="N786" s="249"/>
      <c r="O786" s="249"/>
      <c r="P786" s="249"/>
      <c r="Q786" s="249"/>
      <c r="R786" s="249"/>
      <c r="S786" s="249"/>
      <c r="T786" s="250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51" t="s">
        <v>144</v>
      </c>
      <c r="AU786" s="251" t="s">
        <v>81</v>
      </c>
      <c r="AV786" s="15" t="s">
        <v>79</v>
      </c>
      <c r="AW786" s="15" t="s">
        <v>33</v>
      </c>
      <c r="AX786" s="15" t="s">
        <v>72</v>
      </c>
      <c r="AY786" s="251" t="s">
        <v>133</v>
      </c>
    </row>
    <row r="787" s="13" customFormat="1">
      <c r="A787" s="13"/>
      <c r="B787" s="219"/>
      <c r="C787" s="220"/>
      <c r="D787" s="221" t="s">
        <v>144</v>
      </c>
      <c r="E787" s="222" t="s">
        <v>19</v>
      </c>
      <c r="F787" s="223" t="s">
        <v>730</v>
      </c>
      <c r="G787" s="220"/>
      <c r="H787" s="224">
        <v>40.799999999999997</v>
      </c>
      <c r="I787" s="225"/>
      <c r="J787" s="220"/>
      <c r="K787" s="220"/>
      <c r="L787" s="226"/>
      <c r="M787" s="227"/>
      <c r="N787" s="228"/>
      <c r="O787" s="228"/>
      <c r="P787" s="228"/>
      <c r="Q787" s="228"/>
      <c r="R787" s="228"/>
      <c r="S787" s="228"/>
      <c r="T787" s="229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0" t="s">
        <v>144</v>
      </c>
      <c r="AU787" s="230" t="s">
        <v>81</v>
      </c>
      <c r="AV787" s="13" t="s">
        <v>81</v>
      </c>
      <c r="AW787" s="13" t="s">
        <v>33</v>
      </c>
      <c r="AX787" s="13" t="s">
        <v>72</v>
      </c>
      <c r="AY787" s="230" t="s">
        <v>133</v>
      </c>
    </row>
    <row r="788" s="13" customFormat="1">
      <c r="A788" s="13"/>
      <c r="B788" s="219"/>
      <c r="C788" s="220"/>
      <c r="D788" s="221" t="s">
        <v>144</v>
      </c>
      <c r="E788" s="222" t="s">
        <v>19</v>
      </c>
      <c r="F788" s="223" t="s">
        <v>731</v>
      </c>
      <c r="G788" s="220"/>
      <c r="H788" s="224">
        <v>43.200000000000003</v>
      </c>
      <c r="I788" s="225"/>
      <c r="J788" s="220"/>
      <c r="K788" s="220"/>
      <c r="L788" s="226"/>
      <c r="M788" s="227"/>
      <c r="N788" s="228"/>
      <c r="O788" s="228"/>
      <c r="P788" s="228"/>
      <c r="Q788" s="228"/>
      <c r="R788" s="228"/>
      <c r="S788" s="228"/>
      <c r="T788" s="229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0" t="s">
        <v>144</v>
      </c>
      <c r="AU788" s="230" t="s">
        <v>81</v>
      </c>
      <c r="AV788" s="13" t="s">
        <v>81</v>
      </c>
      <c r="AW788" s="13" t="s">
        <v>33</v>
      </c>
      <c r="AX788" s="13" t="s">
        <v>72</v>
      </c>
      <c r="AY788" s="230" t="s">
        <v>133</v>
      </c>
    </row>
    <row r="789" s="14" customFormat="1">
      <c r="A789" s="14"/>
      <c r="B789" s="231"/>
      <c r="C789" s="232"/>
      <c r="D789" s="221" t="s">
        <v>144</v>
      </c>
      <c r="E789" s="233" t="s">
        <v>19</v>
      </c>
      <c r="F789" s="234" t="s">
        <v>146</v>
      </c>
      <c r="G789" s="232"/>
      <c r="H789" s="235">
        <v>84</v>
      </c>
      <c r="I789" s="236"/>
      <c r="J789" s="232"/>
      <c r="K789" s="232"/>
      <c r="L789" s="237"/>
      <c r="M789" s="238"/>
      <c r="N789" s="239"/>
      <c r="O789" s="239"/>
      <c r="P789" s="239"/>
      <c r="Q789" s="239"/>
      <c r="R789" s="239"/>
      <c r="S789" s="239"/>
      <c r="T789" s="240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1" t="s">
        <v>144</v>
      </c>
      <c r="AU789" s="241" t="s">
        <v>81</v>
      </c>
      <c r="AV789" s="14" t="s">
        <v>140</v>
      </c>
      <c r="AW789" s="14" t="s">
        <v>33</v>
      </c>
      <c r="AX789" s="14" t="s">
        <v>79</v>
      </c>
      <c r="AY789" s="241" t="s">
        <v>133</v>
      </c>
    </row>
    <row r="790" s="2" customFormat="1" ht="16.5" customHeight="1">
      <c r="A790" s="39"/>
      <c r="B790" s="40"/>
      <c r="C790" s="201" t="s">
        <v>732</v>
      </c>
      <c r="D790" s="201" t="s">
        <v>135</v>
      </c>
      <c r="E790" s="202" t="s">
        <v>733</v>
      </c>
      <c r="F790" s="203" t="s">
        <v>734</v>
      </c>
      <c r="G790" s="204" t="s">
        <v>150</v>
      </c>
      <c r="H790" s="205">
        <v>84</v>
      </c>
      <c r="I790" s="206"/>
      <c r="J790" s="207">
        <f>ROUND(I790*H790,2)</f>
        <v>0</v>
      </c>
      <c r="K790" s="203" t="s">
        <v>139</v>
      </c>
      <c r="L790" s="45"/>
      <c r="M790" s="208" t="s">
        <v>19</v>
      </c>
      <c r="N790" s="209" t="s">
        <v>43</v>
      </c>
      <c r="O790" s="85"/>
      <c r="P790" s="210">
        <f>O790*H790</f>
        <v>0</v>
      </c>
      <c r="Q790" s="210">
        <v>0</v>
      </c>
      <c r="R790" s="210">
        <f>Q790*H790</f>
        <v>0</v>
      </c>
      <c r="S790" s="210">
        <v>0.017999999999999999</v>
      </c>
      <c r="T790" s="211">
        <f>S790*H790</f>
        <v>1.5119999999999998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12" t="s">
        <v>256</v>
      </c>
      <c r="AT790" s="212" t="s">
        <v>135</v>
      </c>
      <c r="AU790" s="212" t="s">
        <v>81</v>
      </c>
      <c r="AY790" s="18" t="s">
        <v>133</v>
      </c>
      <c r="BE790" s="213">
        <f>IF(N790="základní",J790,0)</f>
        <v>0</v>
      </c>
      <c r="BF790" s="213">
        <f>IF(N790="snížená",J790,0)</f>
        <v>0</v>
      </c>
      <c r="BG790" s="213">
        <f>IF(N790="zákl. přenesená",J790,0)</f>
        <v>0</v>
      </c>
      <c r="BH790" s="213">
        <f>IF(N790="sníž. přenesená",J790,0)</f>
        <v>0</v>
      </c>
      <c r="BI790" s="213">
        <f>IF(N790="nulová",J790,0)</f>
        <v>0</v>
      </c>
      <c r="BJ790" s="18" t="s">
        <v>79</v>
      </c>
      <c r="BK790" s="213">
        <f>ROUND(I790*H790,2)</f>
        <v>0</v>
      </c>
      <c r="BL790" s="18" t="s">
        <v>256</v>
      </c>
      <c r="BM790" s="212" t="s">
        <v>735</v>
      </c>
    </row>
    <row r="791" s="2" customFormat="1">
      <c r="A791" s="39"/>
      <c r="B791" s="40"/>
      <c r="C791" s="41"/>
      <c r="D791" s="214" t="s">
        <v>142</v>
      </c>
      <c r="E791" s="41"/>
      <c r="F791" s="215" t="s">
        <v>736</v>
      </c>
      <c r="G791" s="41"/>
      <c r="H791" s="41"/>
      <c r="I791" s="216"/>
      <c r="J791" s="41"/>
      <c r="K791" s="41"/>
      <c r="L791" s="45"/>
      <c r="M791" s="217"/>
      <c r="N791" s="218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142</v>
      </c>
      <c r="AU791" s="18" t="s">
        <v>81</v>
      </c>
    </row>
    <row r="792" s="15" customFormat="1">
      <c r="A792" s="15"/>
      <c r="B792" s="242"/>
      <c r="C792" s="243"/>
      <c r="D792" s="221" t="s">
        <v>144</v>
      </c>
      <c r="E792" s="244" t="s">
        <v>19</v>
      </c>
      <c r="F792" s="245" t="s">
        <v>166</v>
      </c>
      <c r="G792" s="243"/>
      <c r="H792" s="244" t="s">
        <v>19</v>
      </c>
      <c r="I792" s="246"/>
      <c r="J792" s="243"/>
      <c r="K792" s="243"/>
      <c r="L792" s="247"/>
      <c r="M792" s="248"/>
      <c r="N792" s="249"/>
      <c r="O792" s="249"/>
      <c r="P792" s="249"/>
      <c r="Q792" s="249"/>
      <c r="R792" s="249"/>
      <c r="S792" s="249"/>
      <c r="T792" s="250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51" t="s">
        <v>144</v>
      </c>
      <c r="AU792" s="251" t="s">
        <v>81</v>
      </c>
      <c r="AV792" s="15" t="s">
        <v>79</v>
      </c>
      <c r="AW792" s="15" t="s">
        <v>33</v>
      </c>
      <c r="AX792" s="15" t="s">
        <v>72</v>
      </c>
      <c r="AY792" s="251" t="s">
        <v>133</v>
      </c>
    </row>
    <row r="793" s="15" customFormat="1">
      <c r="A793" s="15"/>
      <c r="B793" s="242"/>
      <c r="C793" s="243"/>
      <c r="D793" s="221" t="s">
        <v>144</v>
      </c>
      <c r="E793" s="244" t="s">
        <v>19</v>
      </c>
      <c r="F793" s="245" t="s">
        <v>729</v>
      </c>
      <c r="G793" s="243"/>
      <c r="H793" s="244" t="s">
        <v>19</v>
      </c>
      <c r="I793" s="246"/>
      <c r="J793" s="243"/>
      <c r="K793" s="243"/>
      <c r="L793" s="247"/>
      <c r="M793" s="248"/>
      <c r="N793" s="249"/>
      <c r="O793" s="249"/>
      <c r="P793" s="249"/>
      <c r="Q793" s="249"/>
      <c r="R793" s="249"/>
      <c r="S793" s="249"/>
      <c r="T793" s="250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51" t="s">
        <v>144</v>
      </c>
      <c r="AU793" s="251" t="s">
        <v>81</v>
      </c>
      <c r="AV793" s="15" t="s">
        <v>79</v>
      </c>
      <c r="AW793" s="15" t="s">
        <v>33</v>
      </c>
      <c r="AX793" s="15" t="s">
        <v>72</v>
      </c>
      <c r="AY793" s="251" t="s">
        <v>133</v>
      </c>
    </row>
    <row r="794" s="13" customFormat="1">
      <c r="A794" s="13"/>
      <c r="B794" s="219"/>
      <c r="C794" s="220"/>
      <c r="D794" s="221" t="s">
        <v>144</v>
      </c>
      <c r="E794" s="222" t="s">
        <v>19</v>
      </c>
      <c r="F794" s="223" t="s">
        <v>730</v>
      </c>
      <c r="G794" s="220"/>
      <c r="H794" s="224">
        <v>40.799999999999997</v>
      </c>
      <c r="I794" s="225"/>
      <c r="J794" s="220"/>
      <c r="K794" s="220"/>
      <c r="L794" s="226"/>
      <c r="M794" s="227"/>
      <c r="N794" s="228"/>
      <c r="O794" s="228"/>
      <c r="P794" s="228"/>
      <c r="Q794" s="228"/>
      <c r="R794" s="228"/>
      <c r="S794" s="228"/>
      <c r="T794" s="229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0" t="s">
        <v>144</v>
      </c>
      <c r="AU794" s="230" t="s">
        <v>81</v>
      </c>
      <c r="AV794" s="13" t="s">
        <v>81</v>
      </c>
      <c r="AW794" s="13" t="s">
        <v>33</v>
      </c>
      <c r="AX794" s="13" t="s">
        <v>72</v>
      </c>
      <c r="AY794" s="230" t="s">
        <v>133</v>
      </c>
    </row>
    <row r="795" s="13" customFormat="1">
      <c r="A795" s="13"/>
      <c r="B795" s="219"/>
      <c r="C795" s="220"/>
      <c r="D795" s="221" t="s">
        <v>144</v>
      </c>
      <c r="E795" s="222" t="s">
        <v>19</v>
      </c>
      <c r="F795" s="223" t="s">
        <v>731</v>
      </c>
      <c r="G795" s="220"/>
      <c r="H795" s="224">
        <v>43.200000000000003</v>
      </c>
      <c r="I795" s="225"/>
      <c r="J795" s="220"/>
      <c r="K795" s="220"/>
      <c r="L795" s="226"/>
      <c r="M795" s="227"/>
      <c r="N795" s="228"/>
      <c r="O795" s="228"/>
      <c r="P795" s="228"/>
      <c r="Q795" s="228"/>
      <c r="R795" s="228"/>
      <c r="S795" s="228"/>
      <c r="T795" s="229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0" t="s">
        <v>144</v>
      </c>
      <c r="AU795" s="230" t="s">
        <v>81</v>
      </c>
      <c r="AV795" s="13" t="s">
        <v>81</v>
      </c>
      <c r="AW795" s="13" t="s">
        <v>33</v>
      </c>
      <c r="AX795" s="13" t="s">
        <v>72</v>
      </c>
      <c r="AY795" s="230" t="s">
        <v>133</v>
      </c>
    </row>
    <row r="796" s="14" customFormat="1">
      <c r="A796" s="14"/>
      <c r="B796" s="231"/>
      <c r="C796" s="232"/>
      <c r="D796" s="221" t="s">
        <v>144</v>
      </c>
      <c r="E796" s="233" t="s">
        <v>19</v>
      </c>
      <c r="F796" s="234" t="s">
        <v>146</v>
      </c>
      <c r="G796" s="232"/>
      <c r="H796" s="235">
        <v>84</v>
      </c>
      <c r="I796" s="236"/>
      <c r="J796" s="232"/>
      <c r="K796" s="232"/>
      <c r="L796" s="237"/>
      <c r="M796" s="238"/>
      <c r="N796" s="239"/>
      <c r="O796" s="239"/>
      <c r="P796" s="239"/>
      <c r="Q796" s="239"/>
      <c r="R796" s="239"/>
      <c r="S796" s="239"/>
      <c r="T796" s="240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1" t="s">
        <v>144</v>
      </c>
      <c r="AU796" s="241" t="s">
        <v>81</v>
      </c>
      <c r="AV796" s="14" t="s">
        <v>140</v>
      </c>
      <c r="AW796" s="14" t="s">
        <v>33</v>
      </c>
      <c r="AX796" s="14" t="s">
        <v>79</v>
      </c>
      <c r="AY796" s="241" t="s">
        <v>133</v>
      </c>
    </row>
    <row r="797" s="2" customFormat="1" ht="37.8" customHeight="1">
      <c r="A797" s="39"/>
      <c r="B797" s="40"/>
      <c r="C797" s="201" t="s">
        <v>737</v>
      </c>
      <c r="D797" s="201" t="s">
        <v>135</v>
      </c>
      <c r="E797" s="202" t="s">
        <v>738</v>
      </c>
      <c r="F797" s="203" t="s">
        <v>739</v>
      </c>
      <c r="G797" s="204" t="s">
        <v>150</v>
      </c>
      <c r="H797" s="205">
        <v>42.576000000000001</v>
      </c>
      <c r="I797" s="206"/>
      <c r="J797" s="207">
        <f>ROUND(I797*H797,2)</f>
        <v>0</v>
      </c>
      <c r="K797" s="203" t="s">
        <v>139</v>
      </c>
      <c r="L797" s="45"/>
      <c r="M797" s="208" t="s">
        <v>19</v>
      </c>
      <c r="N797" s="209" t="s">
        <v>43</v>
      </c>
      <c r="O797" s="85"/>
      <c r="P797" s="210">
        <f>O797*H797</f>
        <v>0</v>
      </c>
      <c r="Q797" s="210">
        <v>0</v>
      </c>
      <c r="R797" s="210">
        <f>Q797*H797</f>
        <v>0</v>
      </c>
      <c r="S797" s="210">
        <v>0</v>
      </c>
      <c r="T797" s="211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12" t="s">
        <v>256</v>
      </c>
      <c r="AT797" s="212" t="s">
        <v>135</v>
      </c>
      <c r="AU797" s="212" t="s">
        <v>81</v>
      </c>
      <c r="AY797" s="18" t="s">
        <v>133</v>
      </c>
      <c r="BE797" s="213">
        <f>IF(N797="základní",J797,0)</f>
        <v>0</v>
      </c>
      <c r="BF797" s="213">
        <f>IF(N797="snížená",J797,0)</f>
        <v>0</v>
      </c>
      <c r="BG797" s="213">
        <f>IF(N797="zákl. přenesená",J797,0)</f>
        <v>0</v>
      </c>
      <c r="BH797" s="213">
        <f>IF(N797="sníž. přenesená",J797,0)</f>
        <v>0</v>
      </c>
      <c r="BI797" s="213">
        <f>IF(N797="nulová",J797,0)</f>
        <v>0</v>
      </c>
      <c r="BJ797" s="18" t="s">
        <v>79</v>
      </c>
      <c r="BK797" s="213">
        <f>ROUND(I797*H797,2)</f>
        <v>0</v>
      </c>
      <c r="BL797" s="18" t="s">
        <v>256</v>
      </c>
      <c r="BM797" s="212" t="s">
        <v>740</v>
      </c>
    </row>
    <row r="798" s="2" customFormat="1">
      <c r="A798" s="39"/>
      <c r="B798" s="40"/>
      <c r="C798" s="41"/>
      <c r="D798" s="214" t="s">
        <v>142</v>
      </c>
      <c r="E798" s="41"/>
      <c r="F798" s="215" t="s">
        <v>741</v>
      </c>
      <c r="G798" s="41"/>
      <c r="H798" s="41"/>
      <c r="I798" s="216"/>
      <c r="J798" s="41"/>
      <c r="K798" s="41"/>
      <c r="L798" s="45"/>
      <c r="M798" s="217"/>
      <c r="N798" s="218"/>
      <c r="O798" s="85"/>
      <c r="P798" s="85"/>
      <c r="Q798" s="85"/>
      <c r="R798" s="85"/>
      <c r="S798" s="85"/>
      <c r="T798" s="86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142</v>
      </c>
      <c r="AU798" s="18" t="s">
        <v>81</v>
      </c>
    </row>
    <row r="799" s="15" customFormat="1">
      <c r="A799" s="15"/>
      <c r="B799" s="242"/>
      <c r="C799" s="243"/>
      <c r="D799" s="221" t="s">
        <v>144</v>
      </c>
      <c r="E799" s="244" t="s">
        <v>19</v>
      </c>
      <c r="F799" s="245" t="s">
        <v>166</v>
      </c>
      <c r="G799" s="243"/>
      <c r="H799" s="244" t="s">
        <v>19</v>
      </c>
      <c r="I799" s="246"/>
      <c r="J799" s="243"/>
      <c r="K799" s="243"/>
      <c r="L799" s="247"/>
      <c r="M799" s="248"/>
      <c r="N799" s="249"/>
      <c r="O799" s="249"/>
      <c r="P799" s="249"/>
      <c r="Q799" s="249"/>
      <c r="R799" s="249"/>
      <c r="S799" s="249"/>
      <c r="T799" s="250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51" t="s">
        <v>144</v>
      </c>
      <c r="AU799" s="251" t="s">
        <v>81</v>
      </c>
      <c r="AV799" s="15" t="s">
        <v>79</v>
      </c>
      <c r="AW799" s="15" t="s">
        <v>33</v>
      </c>
      <c r="AX799" s="15" t="s">
        <v>72</v>
      </c>
      <c r="AY799" s="251" t="s">
        <v>133</v>
      </c>
    </row>
    <row r="800" s="15" customFormat="1">
      <c r="A800" s="15"/>
      <c r="B800" s="242"/>
      <c r="C800" s="243"/>
      <c r="D800" s="221" t="s">
        <v>144</v>
      </c>
      <c r="E800" s="244" t="s">
        <v>19</v>
      </c>
      <c r="F800" s="245" t="s">
        <v>742</v>
      </c>
      <c r="G800" s="243"/>
      <c r="H800" s="244" t="s">
        <v>19</v>
      </c>
      <c r="I800" s="246"/>
      <c r="J800" s="243"/>
      <c r="K800" s="243"/>
      <c r="L800" s="247"/>
      <c r="M800" s="248"/>
      <c r="N800" s="249"/>
      <c r="O800" s="249"/>
      <c r="P800" s="249"/>
      <c r="Q800" s="249"/>
      <c r="R800" s="249"/>
      <c r="S800" s="249"/>
      <c r="T800" s="250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51" t="s">
        <v>144</v>
      </c>
      <c r="AU800" s="251" t="s">
        <v>81</v>
      </c>
      <c r="AV800" s="15" t="s">
        <v>79</v>
      </c>
      <c r="AW800" s="15" t="s">
        <v>33</v>
      </c>
      <c r="AX800" s="15" t="s">
        <v>72</v>
      </c>
      <c r="AY800" s="251" t="s">
        <v>133</v>
      </c>
    </row>
    <row r="801" s="13" customFormat="1">
      <c r="A801" s="13"/>
      <c r="B801" s="219"/>
      <c r="C801" s="220"/>
      <c r="D801" s="221" t="s">
        <v>144</v>
      </c>
      <c r="E801" s="222" t="s">
        <v>19</v>
      </c>
      <c r="F801" s="223" t="s">
        <v>743</v>
      </c>
      <c r="G801" s="220"/>
      <c r="H801" s="224">
        <v>42.576000000000001</v>
      </c>
      <c r="I801" s="225"/>
      <c r="J801" s="220"/>
      <c r="K801" s="220"/>
      <c r="L801" s="226"/>
      <c r="M801" s="227"/>
      <c r="N801" s="228"/>
      <c r="O801" s="228"/>
      <c r="P801" s="228"/>
      <c r="Q801" s="228"/>
      <c r="R801" s="228"/>
      <c r="S801" s="228"/>
      <c r="T801" s="229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0" t="s">
        <v>144</v>
      </c>
      <c r="AU801" s="230" t="s">
        <v>81</v>
      </c>
      <c r="AV801" s="13" t="s">
        <v>81</v>
      </c>
      <c r="AW801" s="13" t="s">
        <v>33</v>
      </c>
      <c r="AX801" s="13" t="s">
        <v>72</v>
      </c>
      <c r="AY801" s="230" t="s">
        <v>133</v>
      </c>
    </row>
    <row r="802" s="14" customFormat="1">
      <c r="A802" s="14"/>
      <c r="B802" s="231"/>
      <c r="C802" s="232"/>
      <c r="D802" s="221" t="s">
        <v>144</v>
      </c>
      <c r="E802" s="233" t="s">
        <v>19</v>
      </c>
      <c r="F802" s="234" t="s">
        <v>146</v>
      </c>
      <c r="G802" s="232"/>
      <c r="H802" s="235">
        <v>42.576000000000001</v>
      </c>
      <c r="I802" s="236"/>
      <c r="J802" s="232"/>
      <c r="K802" s="232"/>
      <c r="L802" s="237"/>
      <c r="M802" s="238"/>
      <c r="N802" s="239"/>
      <c r="O802" s="239"/>
      <c r="P802" s="239"/>
      <c r="Q802" s="239"/>
      <c r="R802" s="239"/>
      <c r="S802" s="239"/>
      <c r="T802" s="240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1" t="s">
        <v>144</v>
      </c>
      <c r="AU802" s="241" t="s">
        <v>81</v>
      </c>
      <c r="AV802" s="14" t="s">
        <v>140</v>
      </c>
      <c r="AW802" s="14" t="s">
        <v>33</v>
      </c>
      <c r="AX802" s="14" t="s">
        <v>79</v>
      </c>
      <c r="AY802" s="241" t="s">
        <v>133</v>
      </c>
    </row>
    <row r="803" s="2" customFormat="1" ht="21.75" customHeight="1">
      <c r="A803" s="39"/>
      <c r="B803" s="40"/>
      <c r="C803" s="201" t="s">
        <v>744</v>
      </c>
      <c r="D803" s="201" t="s">
        <v>135</v>
      </c>
      <c r="E803" s="202" t="s">
        <v>745</v>
      </c>
      <c r="F803" s="203" t="s">
        <v>746</v>
      </c>
      <c r="G803" s="204" t="s">
        <v>150</v>
      </c>
      <c r="H803" s="205">
        <v>42.576000000000001</v>
      </c>
      <c r="I803" s="206"/>
      <c r="J803" s="207">
        <f>ROUND(I803*H803,2)</f>
        <v>0</v>
      </c>
      <c r="K803" s="203" t="s">
        <v>139</v>
      </c>
      <c r="L803" s="45"/>
      <c r="M803" s="208" t="s">
        <v>19</v>
      </c>
      <c r="N803" s="209" t="s">
        <v>43</v>
      </c>
      <c r="O803" s="85"/>
      <c r="P803" s="210">
        <f>O803*H803</f>
        <v>0</v>
      </c>
      <c r="Q803" s="210">
        <v>0</v>
      </c>
      <c r="R803" s="210">
        <f>Q803*H803</f>
        <v>0</v>
      </c>
      <c r="S803" s="210">
        <v>0.029999999999999999</v>
      </c>
      <c r="T803" s="211">
        <f>S803*H803</f>
        <v>1.27728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12" t="s">
        <v>256</v>
      </c>
      <c r="AT803" s="212" t="s">
        <v>135</v>
      </c>
      <c r="AU803" s="212" t="s">
        <v>81</v>
      </c>
      <c r="AY803" s="18" t="s">
        <v>133</v>
      </c>
      <c r="BE803" s="213">
        <f>IF(N803="základní",J803,0)</f>
        <v>0</v>
      </c>
      <c r="BF803" s="213">
        <f>IF(N803="snížená",J803,0)</f>
        <v>0</v>
      </c>
      <c r="BG803" s="213">
        <f>IF(N803="zákl. přenesená",J803,0)</f>
        <v>0</v>
      </c>
      <c r="BH803" s="213">
        <f>IF(N803="sníž. přenesená",J803,0)</f>
        <v>0</v>
      </c>
      <c r="BI803" s="213">
        <f>IF(N803="nulová",J803,0)</f>
        <v>0</v>
      </c>
      <c r="BJ803" s="18" t="s">
        <v>79</v>
      </c>
      <c r="BK803" s="213">
        <f>ROUND(I803*H803,2)</f>
        <v>0</v>
      </c>
      <c r="BL803" s="18" t="s">
        <v>256</v>
      </c>
      <c r="BM803" s="212" t="s">
        <v>747</v>
      </c>
    </row>
    <row r="804" s="2" customFormat="1">
      <c r="A804" s="39"/>
      <c r="B804" s="40"/>
      <c r="C804" s="41"/>
      <c r="D804" s="214" t="s">
        <v>142</v>
      </c>
      <c r="E804" s="41"/>
      <c r="F804" s="215" t="s">
        <v>748</v>
      </c>
      <c r="G804" s="41"/>
      <c r="H804" s="41"/>
      <c r="I804" s="216"/>
      <c r="J804" s="41"/>
      <c r="K804" s="41"/>
      <c r="L804" s="45"/>
      <c r="M804" s="217"/>
      <c r="N804" s="218"/>
      <c r="O804" s="85"/>
      <c r="P804" s="85"/>
      <c r="Q804" s="85"/>
      <c r="R804" s="85"/>
      <c r="S804" s="85"/>
      <c r="T804" s="86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142</v>
      </c>
      <c r="AU804" s="18" t="s">
        <v>81</v>
      </c>
    </row>
    <row r="805" s="15" customFormat="1">
      <c r="A805" s="15"/>
      <c r="B805" s="242"/>
      <c r="C805" s="243"/>
      <c r="D805" s="221" t="s">
        <v>144</v>
      </c>
      <c r="E805" s="244" t="s">
        <v>19</v>
      </c>
      <c r="F805" s="245" t="s">
        <v>166</v>
      </c>
      <c r="G805" s="243"/>
      <c r="H805" s="244" t="s">
        <v>19</v>
      </c>
      <c r="I805" s="246"/>
      <c r="J805" s="243"/>
      <c r="K805" s="243"/>
      <c r="L805" s="247"/>
      <c r="M805" s="248"/>
      <c r="N805" s="249"/>
      <c r="O805" s="249"/>
      <c r="P805" s="249"/>
      <c r="Q805" s="249"/>
      <c r="R805" s="249"/>
      <c r="S805" s="249"/>
      <c r="T805" s="250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51" t="s">
        <v>144</v>
      </c>
      <c r="AU805" s="251" t="s">
        <v>81</v>
      </c>
      <c r="AV805" s="15" t="s">
        <v>79</v>
      </c>
      <c r="AW805" s="15" t="s">
        <v>33</v>
      </c>
      <c r="AX805" s="15" t="s">
        <v>72</v>
      </c>
      <c r="AY805" s="251" t="s">
        <v>133</v>
      </c>
    </row>
    <row r="806" s="15" customFormat="1">
      <c r="A806" s="15"/>
      <c r="B806" s="242"/>
      <c r="C806" s="243"/>
      <c r="D806" s="221" t="s">
        <v>144</v>
      </c>
      <c r="E806" s="244" t="s">
        <v>19</v>
      </c>
      <c r="F806" s="245" t="s">
        <v>742</v>
      </c>
      <c r="G806" s="243"/>
      <c r="H806" s="244" t="s">
        <v>19</v>
      </c>
      <c r="I806" s="246"/>
      <c r="J806" s="243"/>
      <c r="K806" s="243"/>
      <c r="L806" s="247"/>
      <c r="M806" s="248"/>
      <c r="N806" s="249"/>
      <c r="O806" s="249"/>
      <c r="P806" s="249"/>
      <c r="Q806" s="249"/>
      <c r="R806" s="249"/>
      <c r="S806" s="249"/>
      <c r="T806" s="250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51" t="s">
        <v>144</v>
      </c>
      <c r="AU806" s="251" t="s">
        <v>81</v>
      </c>
      <c r="AV806" s="15" t="s">
        <v>79</v>
      </c>
      <c r="AW806" s="15" t="s">
        <v>33</v>
      </c>
      <c r="AX806" s="15" t="s">
        <v>72</v>
      </c>
      <c r="AY806" s="251" t="s">
        <v>133</v>
      </c>
    </row>
    <row r="807" s="13" customFormat="1">
      <c r="A807" s="13"/>
      <c r="B807" s="219"/>
      <c r="C807" s="220"/>
      <c r="D807" s="221" t="s">
        <v>144</v>
      </c>
      <c r="E807" s="222" t="s">
        <v>19</v>
      </c>
      <c r="F807" s="223" t="s">
        <v>743</v>
      </c>
      <c r="G807" s="220"/>
      <c r="H807" s="224">
        <v>42.576000000000001</v>
      </c>
      <c r="I807" s="225"/>
      <c r="J807" s="220"/>
      <c r="K807" s="220"/>
      <c r="L807" s="226"/>
      <c r="M807" s="227"/>
      <c r="N807" s="228"/>
      <c r="O807" s="228"/>
      <c r="P807" s="228"/>
      <c r="Q807" s="228"/>
      <c r="R807" s="228"/>
      <c r="S807" s="228"/>
      <c r="T807" s="229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0" t="s">
        <v>144</v>
      </c>
      <c r="AU807" s="230" t="s">
        <v>81</v>
      </c>
      <c r="AV807" s="13" t="s">
        <v>81</v>
      </c>
      <c r="AW807" s="13" t="s">
        <v>33</v>
      </c>
      <c r="AX807" s="13" t="s">
        <v>72</v>
      </c>
      <c r="AY807" s="230" t="s">
        <v>133</v>
      </c>
    </row>
    <row r="808" s="14" customFormat="1">
      <c r="A808" s="14"/>
      <c r="B808" s="231"/>
      <c r="C808" s="232"/>
      <c r="D808" s="221" t="s">
        <v>144</v>
      </c>
      <c r="E808" s="233" t="s">
        <v>19</v>
      </c>
      <c r="F808" s="234" t="s">
        <v>146</v>
      </c>
      <c r="G808" s="232"/>
      <c r="H808" s="235">
        <v>42.576000000000001</v>
      </c>
      <c r="I808" s="236"/>
      <c r="J808" s="232"/>
      <c r="K808" s="232"/>
      <c r="L808" s="237"/>
      <c r="M808" s="238"/>
      <c r="N808" s="239"/>
      <c r="O808" s="239"/>
      <c r="P808" s="239"/>
      <c r="Q808" s="239"/>
      <c r="R808" s="239"/>
      <c r="S808" s="239"/>
      <c r="T808" s="240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1" t="s">
        <v>144</v>
      </c>
      <c r="AU808" s="241" t="s">
        <v>81</v>
      </c>
      <c r="AV808" s="14" t="s">
        <v>140</v>
      </c>
      <c r="AW808" s="14" t="s">
        <v>33</v>
      </c>
      <c r="AX808" s="14" t="s">
        <v>79</v>
      </c>
      <c r="AY808" s="241" t="s">
        <v>133</v>
      </c>
    </row>
    <row r="809" s="2" customFormat="1" ht="16.5" customHeight="1">
      <c r="A809" s="39"/>
      <c r="B809" s="40"/>
      <c r="C809" s="201" t="s">
        <v>749</v>
      </c>
      <c r="D809" s="201" t="s">
        <v>135</v>
      </c>
      <c r="E809" s="202" t="s">
        <v>750</v>
      </c>
      <c r="F809" s="203" t="s">
        <v>751</v>
      </c>
      <c r="G809" s="204" t="s">
        <v>150</v>
      </c>
      <c r="H809" s="205">
        <v>72</v>
      </c>
      <c r="I809" s="206"/>
      <c r="J809" s="207">
        <f>ROUND(I809*H809,2)</f>
        <v>0</v>
      </c>
      <c r="K809" s="203" t="s">
        <v>19</v>
      </c>
      <c r="L809" s="45"/>
      <c r="M809" s="208" t="s">
        <v>19</v>
      </c>
      <c r="N809" s="209" t="s">
        <v>43</v>
      </c>
      <c r="O809" s="85"/>
      <c r="P809" s="210">
        <f>O809*H809</f>
        <v>0</v>
      </c>
      <c r="Q809" s="210">
        <v>0</v>
      </c>
      <c r="R809" s="210">
        <f>Q809*H809</f>
        <v>0</v>
      </c>
      <c r="S809" s="210">
        <v>0</v>
      </c>
      <c r="T809" s="211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12" t="s">
        <v>256</v>
      </c>
      <c r="AT809" s="212" t="s">
        <v>135</v>
      </c>
      <c r="AU809" s="212" t="s">
        <v>81</v>
      </c>
      <c r="AY809" s="18" t="s">
        <v>133</v>
      </c>
      <c r="BE809" s="213">
        <f>IF(N809="základní",J809,0)</f>
        <v>0</v>
      </c>
      <c r="BF809" s="213">
        <f>IF(N809="snížená",J809,0)</f>
        <v>0</v>
      </c>
      <c r="BG809" s="213">
        <f>IF(N809="zákl. přenesená",J809,0)</f>
        <v>0</v>
      </c>
      <c r="BH809" s="213">
        <f>IF(N809="sníž. přenesená",J809,0)</f>
        <v>0</v>
      </c>
      <c r="BI809" s="213">
        <f>IF(N809="nulová",J809,0)</f>
        <v>0</v>
      </c>
      <c r="BJ809" s="18" t="s">
        <v>79</v>
      </c>
      <c r="BK809" s="213">
        <f>ROUND(I809*H809,2)</f>
        <v>0</v>
      </c>
      <c r="BL809" s="18" t="s">
        <v>256</v>
      </c>
      <c r="BM809" s="212" t="s">
        <v>752</v>
      </c>
    </row>
    <row r="810" s="15" customFormat="1">
      <c r="A810" s="15"/>
      <c r="B810" s="242"/>
      <c r="C810" s="243"/>
      <c r="D810" s="221" t="s">
        <v>144</v>
      </c>
      <c r="E810" s="244" t="s">
        <v>19</v>
      </c>
      <c r="F810" s="245" t="s">
        <v>753</v>
      </c>
      <c r="G810" s="243"/>
      <c r="H810" s="244" t="s">
        <v>19</v>
      </c>
      <c r="I810" s="246"/>
      <c r="J810" s="243"/>
      <c r="K810" s="243"/>
      <c r="L810" s="247"/>
      <c r="M810" s="248"/>
      <c r="N810" s="249"/>
      <c r="O810" s="249"/>
      <c r="P810" s="249"/>
      <c r="Q810" s="249"/>
      <c r="R810" s="249"/>
      <c r="S810" s="249"/>
      <c r="T810" s="250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51" t="s">
        <v>144</v>
      </c>
      <c r="AU810" s="251" t="s">
        <v>81</v>
      </c>
      <c r="AV810" s="15" t="s">
        <v>79</v>
      </c>
      <c r="AW810" s="15" t="s">
        <v>33</v>
      </c>
      <c r="AX810" s="15" t="s">
        <v>72</v>
      </c>
      <c r="AY810" s="251" t="s">
        <v>133</v>
      </c>
    </row>
    <row r="811" s="13" customFormat="1">
      <c r="A811" s="13"/>
      <c r="B811" s="219"/>
      <c r="C811" s="220"/>
      <c r="D811" s="221" t="s">
        <v>144</v>
      </c>
      <c r="E811" s="222" t="s">
        <v>19</v>
      </c>
      <c r="F811" s="223" t="s">
        <v>754</v>
      </c>
      <c r="G811" s="220"/>
      <c r="H811" s="224">
        <v>72</v>
      </c>
      <c r="I811" s="225"/>
      <c r="J811" s="220"/>
      <c r="K811" s="220"/>
      <c r="L811" s="226"/>
      <c r="M811" s="227"/>
      <c r="N811" s="228"/>
      <c r="O811" s="228"/>
      <c r="P811" s="228"/>
      <c r="Q811" s="228"/>
      <c r="R811" s="228"/>
      <c r="S811" s="228"/>
      <c r="T811" s="229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0" t="s">
        <v>144</v>
      </c>
      <c r="AU811" s="230" t="s">
        <v>81</v>
      </c>
      <c r="AV811" s="13" t="s">
        <v>81</v>
      </c>
      <c r="AW811" s="13" t="s">
        <v>33</v>
      </c>
      <c r="AX811" s="13" t="s">
        <v>72</v>
      </c>
      <c r="AY811" s="230" t="s">
        <v>133</v>
      </c>
    </row>
    <row r="812" s="14" customFormat="1">
      <c r="A812" s="14"/>
      <c r="B812" s="231"/>
      <c r="C812" s="232"/>
      <c r="D812" s="221" t="s">
        <v>144</v>
      </c>
      <c r="E812" s="233" t="s">
        <v>19</v>
      </c>
      <c r="F812" s="234" t="s">
        <v>146</v>
      </c>
      <c r="G812" s="232"/>
      <c r="H812" s="235">
        <v>72</v>
      </c>
      <c r="I812" s="236"/>
      <c r="J812" s="232"/>
      <c r="K812" s="232"/>
      <c r="L812" s="237"/>
      <c r="M812" s="238"/>
      <c r="N812" s="239"/>
      <c r="O812" s="239"/>
      <c r="P812" s="239"/>
      <c r="Q812" s="239"/>
      <c r="R812" s="239"/>
      <c r="S812" s="239"/>
      <c r="T812" s="240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1" t="s">
        <v>144</v>
      </c>
      <c r="AU812" s="241" t="s">
        <v>81</v>
      </c>
      <c r="AV812" s="14" t="s">
        <v>140</v>
      </c>
      <c r="AW812" s="14" t="s">
        <v>33</v>
      </c>
      <c r="AX812" s="14" t="s">
        <v>79</v>
      </c>
      <c r="AY812" s="241" t="s">
        <v>133</v>
      </c>
    </row>
    <row r="813" s="2" customFormat="1" ht="16.5" customHeight="1">
      <c r="A813" s="39"/>
      <c r="B813" s="40"/>
      <c r="C813" s="252" t="s">
        <v>755</v>
      </c>
      <c r="D813" s="252" t="s">
        <v>179</v>
      </c>
      <c r="E813" s="253" t="s">
        <v>756</v>
      </c>
      <c r="F813" s="254" t="s">
        <v>757</v>
      </c>
      <c r="G813" s="255" t="s">
        <v>150</v>
      </c>
      <c r="H813" s="256">
        <v>72</v>
      </c>
      <c r="I813" s="257"/>
      <c r="J813" s="258">
        <f>ROUND(I813*H813,2)</f>
        <v>0</v>
      </c>
      <c r="K813" s="254" t="s">
        <v>139</v>
      </c>
      <c r="L813" s="259"/>
      <c r="M813" s="260" t="s">
        <v>19</v>
      </c>
      <c r="N813" s="261" t="s">
        <v>43</v>
      </c>
      <c r="O813" s="85"/>
      <c r="P813" s="210">
        <f>O813*H813</f>
        <v>0</v>
      </c>
      <c r="Q813" s="210">
        <v>0</v>
      </c>
      <c r="R813" s="210">
        <f>Q813*H813</f>
        <v>0</v>
      </c>
      <c r="S813" s="210">
        <v>0</v>
      </c>
      <c r="T813" s="211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12" t="s">
        <v>290</v>
      </c>
      <c r="AT813" s="212" t="s">
        <v>179</v>
      </c>
      <c r="AU813" s="212" t="s">
        <v>81</v>
      </c>
      <c r="AY813" s="18" t="s">
        <v>133</v>
      </c>
      <c r="BE813" s="213">
        <f>IF(N813="základní",J813,0)</f>
        <v>0</v>
      </c>
      <c r="BF813" s="213">
        <f>IF(N813="snížená",J813,0)</f>
        <v>0</v>
      </c>
      <c r="BG813" s="213">
        <f>IF(N813="zákl. přenesená",J813,0)</f>
        <v>0</v>
      </c>
      <c r="BH813" s="213">
        <f>IF(N813="sníž. přenesená",J813,0)</f>
        <v>0</v>
      </c>
      <c r="BI813" s="213">
        <f>IF(N813="nulová",J813,0)</f>
        <v>0</v>
      </c>
      <c r="BJ813" s="18" t="s">
        <v>79</v>
      </c>
      <c r="BK813" s="213">
        <f>ROUND(I813*H813,2)</f>
        <v>0</v>
      </c>
      <c r="BL813" s="18" t="s">
        <v>256</v>
      </c>
      <c r="BM813" s="212" t="s">
        <v>758</v>
      </c>
    </row>
    <row r="814" s="2" customFormat="1">
      <c r="A814" s="39"/>
      <c r="B814" s="40"/>
      <c r="C814" s="41"/>
      <c r="D814" s="214" t="s">
        <v>142</v>
      </c>
      <c r="E814" s="41"/>
      <c r="F814" s="215" t="s">
        <v>759</v>
      </c>
      <c r="G814" s="41"/>
      <c r="H814" s="41"/>
      <c r="I814" s="216"/>
      <c r="J814" s="41"/>
      <c r="K814" s="41"/>
      <c r="L814" s="45"/>
      <c r="M814" s="217"/>
      <c r="N814" s="218"/>
      <c r="O814" s="85"/>
      <c r="P814" s="85"/>
      <c r="Q814" s="85"/>
      <c r="R814" s="85"/>
      <c r="S814" s="85"/>
      <c r="T814" s="86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142</v>
      </c>
      <c r="AU814" s="18" t="s">
        <v>81</v>
      </c>
    </row>
    <row r="815" s="15" customFormat="1">
      <c r="A815" s="15"/>
      <c r="B815" s="242"/>
      <c r="C815" s="243"/>
      <c r="D815" s="221" t="s">
        <v>144</v>
      </c>
      <c r="E815" s="244" t="s">
        <v>19</v>
      </c>
      <c r="F815" s="245" t="s">
        <v>753</v>
      </c>
      <c r="G815" s="243"/>
      <c r="H815" s="244" t="s">
        <v>19</v>
      </c>
      <c r="I815" s="246"/>
      <c r="J815" s="243"/>
      <c r="K815" s="243"/>
      <c r="L815" s="247"/>
      <c r="M815" s="248"/>
      <c r="N815" s="249"/>
      <c r="O815" s="249"/>
      <c r="P815" s="249"/>
      <c r="Q815" s="249"/>
      <c r="R815" s="249"/>
      <c r="S815" s="249"/>
      <c r="T815" s="250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51" t="s">
        <v>144</v>
      </c>
      <c r="AU815" s="251" t="s">
        <v>81</v>
      </c>
      <c r="AV815" s="15" t="s">
        <v>79</v>
      </c>
      <c r="AW815" s="15" t="s">
        <v>33</v>
      </c>
      <c r="AX815" s="15" t="s">
        <v>72</v>
      </c>
      <c r="AY815" s="251" t="s">
        <v>133</v>
      </c>
    </row>
    <row r="816" s="13" customFormat="1">
      <c r="A816" s="13"/>
      <c r="B816" s="219"/>
      <c r="C816" s="220"/>
      <c r="D816" s="221" t="s">
        <v>144</v>
      </c>
      <c r="E816" s="222" t="s">
        <v>19</v>
      </c>
      <c r="F816" s="223" t="s">
        <v>754</v>
      </c>
      <c r="G816" s="220"/>
      <c r="H816" s="224">
        <v>72</v>
      </c>
      <c r="I816" s="225"/>
      <c r="J816" s="220"/>
      <c r="K816" s="220"/>
      <c r="L816" s="226"/>
      <c r="M816" s="227"/>
      <c r="N816" s="228"/>
      <c r="O816" s="228"/>
      <c r="P816" s="228"/>
      <c r="Q816" s="228"/>
      <c r="R816" s="228"/>
      <c r="S816" s="228"/>
      <c r="T816" s="229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0" t="s">
        <v>144</v>
      </c>
      <c r="AU816" s="230" t="s">
        <v>81</v>
      </c>
      <c r="AV816" s="13" t="s">
        <v>81</v>
      </c>
      <c r="AW816" s="13" t="s">
        <v>33</v>
      </c>
      <c r="AX816" s="13" t="s">
        <v>72</v>
      </c>
      <c r="AY816" s="230" t="s">
        <v>133</v>
      </c>
    </row>
    <row r="817" s="14" customFormat="1">
      <c r="A817" s="14"/>
      <c r="B817" s="231"/>
      <c r="C817" s="232"/>
      <c r="D817" s="221" t="s">
        <v>144</v>
      </c>
      <c r="E817" s="233" t="s">
        <v>19</v>
      </c>
      <c r="F817" s="234" t="s">
        <v>146</v>
      </c>
      <c r="G817" s="232"/>
      <c r="H817" s="235">
        <v>72</v>
      </c>
      <c r="I817" s="236"/>
      <c r="J817" s="232"/>
      <c r="K817" s="232"/>
      <c r="L817" s="237"/>
      <c r="M817" s="238"/>
      <c r="N817" s="239"/>
      <c r="O817" s="239"/>
      <c r="P817" s="239"/>
      <c r="Q817" s="239"/>
      <c r="R817" s="239"/>
      <c r="S817" s="239"/>
      <c r="T817" s="240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1" t="s">
        <v>144</v>
      </c>
      <c r="AU817" s="241" t="s">
        <v>81</v>
      </c>
      <c r="AV817" s="14" t="s">
        <v>140</v>
      </c>
      <c r="AW817" s="14" t="s">
        <v>33</v>
      </c>
      <c r="AX817" s="14" t="s">
        <v>79</v>
      </c>
      <c r="AY817" s="241" t="s">
        <v>133</v>
      </c>
    </row>
    <row r="818" s="2" customFormat="1" ht="16.5" customHeight="1">
      <c r="A818" s="39"/>
      <c r="B818" s="40"/>
      <c r="C818" s="201" t="s">
        <v>760</v>
      </c>
      <c r="D818" s="201" t="s">
        <v>135</v>
      </c>
      <c r="E818" s="202" t="s">
        <v>761</v>
      </c>
      <c r="F818" s="203" t="s">
        <v>762</v>
      </c>
      <c r="G818" s="204" t="s">
        <v>763</v>
      </c>
      <c r="H818" s="205">
        <v>75</v>
      </c>
      <c r="I818" s="206"/>
      <c r="J818" s="207">
        <f>ROUND(I818*H818,2)</f>
        <v>0</v>
      </c>
      <c r="K818" s="203" t="s">
        <v>139</v>
      </c>
      <c r="L818" s="45"/>
      <c r="M818" s="208" t="s">
        <v>19</v>
      </c>
      <c r="N818" s="209" t="s">
        <v>43</v>
      </c>
      <c r="O818" s="85"/>
      <c r="P818" s="210">
        <f>O818*H818</f>
        <v>0</v>
      </c>
      <c r="Q818" s="210">
        <v>6.9999999999999994E-05</v>
      </c>
      <c r="R818" s="210">
        <f>Q818*H818</f>
        <v>0.0052499999999999995</v>
      </c>
      <c r="S818" s="210">
        <v>0</v>
      </c>
      <c r="T818" s="211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12" t="s">
        <v>256</v>
      </c>
      <c r="AT818" s="212" t="s">
        <v>135</v>
      </c>
      <c r="AU818" s="212" t="s">
        <v>81</v>
      </c>
      <c r="AY818" s="18" t="s">
        <v>133</v>
      </c>
      <c r="BE818" s="213">
        <f>IF(N818="základní",J818,0)</f>
        <v>0</v>
      </c>
      <c r="BF818" s="213">
        <f>IF(N818="snížená",J818,0)</f>
        <v>0</v>
      </c>
      <c r="BG818" s="213">
        <f>IF(N818="zákl. přenesená",J818,0)</f>
        <v>0</v>
      </c>
      <c r="BH818" s="213">
        <f>IF(N818="sníž. přenesená",J818,0)</f>
        <v>0</v>
      </c>
      <c r="BI818" s="213">
        <f>IF(N818="nulová",J818,0)</f>
        <v>0</v>
      </c>
      <c r="BJ818" s="18" t="s">
        <v>79</v>
      </c>
      <c r="BK818" s="213">
        <f>ROUND(I818*H818,2)</f>
        <v>0</v>
      </c>
      <c r="BL818" s="18" t="s">
        <v>256</v>
      </c>
      <c r="BM818" s="212" t="s">
        <v>764</v>
      </c>
    </row>
    <row r="819" s="2" customFormat="1">
      <c r="A819" s="39"/>
      <c r="B819" s="40"/>
      <c r="C819" s="41"/>
      <c r="D819" s="214" t="s">
        <v>142</v>
      </c>
      <c r="E819" s="41"/>
      <c r="F819" s="215" t="s">
        <v>765</v>
      </c>
      <c r="G819" s="41"/>
      <c r="H819" s="41"/>
      <c r="I819" s="216"/>
      <c r="J819" s="41"/>
      <c r="K819" s="41"/>
      <c r="L819" s="45"/>
      <c r="M819" s="217"/>
      <c r="N819" s="218"/>
      <c r="O819" s="85"/>
      <c r="P819" s="85"/>
      <c r="Q819" s="85"/>
      <c r="R819" s="85"/>
      <c r="S819" s="85"/>
      <c r="T819" s="86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142</v>
      </c>
      <c r="AU819" s="18" t="s">
        <v>81</v>
      </c>
    </row>
    <row r="820" s="15" customFormat="1">
      <c r="A820" s="15"/>
      <c r="B820" s="242"/>
      <c r="C820" s="243"/>
      <c r="D820" s="221" t="s">
        <v>144</v>
      </c>
      <c r="E820" s="244" t="s">
        <v>19</v>
      </c>
      <c r="F820" s="245" t="s">
        <v>766</v>
      </c>
      <c r="G820" s="243"/>
      <c r="H820" s="244" t="s">
        <v>19</v>
      </c>
      <c r="I820" s="246"/>
      <c r="J820" s="243"/>
      <c r="K820" s="243"/>
      <c r="L820" s="247"/>
      <c r="M820" s="248"/>
      <c r="N820" s="249"/>
      <c r="O820" s="249"/>
      <c r="P820" s="249"/>
      <c r="Q820" s="249"/>
      <c r="R820" s="249"/>
      <c r="S820" s="249"/>
      <c r="T820" s="250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51" t="s">
        <v>144</v>
      </c>
      <c r="AU820" s="251" t="s">
        <v>81</v>
      </c>
      <c r="AV820" s="15" t="s">
        <v>79</v>
      </c>
      <c r="AW820" s="15" t="s">
        <v>33</v>
      </c>
      <c r="AX820" s="15" t="s">
        <v>72</v>
      </c>
      <c r="AY820" s="251" t="s">
        <v>133</v>
      </c>
    </row>
    <row r="821" s="13" customFormat="1">
      <c r="A821" s="13"/>
      <c r="B821" s="219"/>
      <c r="C821" s="220"/>
      <c r="D821" s="221" t="s">
        <v>144</v>
      </c>
      <c r="E821" s="222" t="s">
        <v>19</v>
      </c>
      <c r="F821" s="223" t="s">
        <v>767</v>
      </c>
      <c r="G821" s="220"/>
      <c r="H821" s="224">
        <v>75</v>
      </c>
      <c r="I821" s="225"/>
      <c r="J821" s="220"/>
      <c r="K821" s="220"/>
      <c r="L821" s="226"/>
      <c r="M821" s="227"/>
      <c r="N821" s="228"/>
      <c r="O821" s="228"/>
      <c r="P821" s="228"/>
      <c r="Q821" s="228"/>
      <c r="R821" s="228"/>
      <c r="S821" s="228"/>
      <c r="T821" s="229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0" t="s">
        <v>144</v>
      </c>
      <c r="AU821" s="230" t="s">
        <v>81</v>
      </c>
      <c r="AV821" s="13" t="s">
        <v>81</v>
      </c>
      <c r="AW821" s="13" t="s">
        <v>33</v>
      </c>
      <c r="AX821" s="13" t="s">
        <v>72</v>
      </c>
      <c r="AY821" s="230" t="s">
        <v>133</v>
      </c>
    </row>
    <row r="822" s="14" customFormat="1">
      <c r="A822" s="14"/>
      <c r="B822" s="231"/>
      <c r="C822" s="232"/>
      <c r="D822" s="221" t="s">
        <v>144</v>
      </c>
      <c r="E822" s="233" t="s">
        <v>19</v>
      </c>
      <c r="F822" s="234" t="s">
        <v>146</v>
      </c>
      <c r="G822" s="232"/>
      <c r="H822" s="235">
        <v>75</v>
      </c>
      <c r="I822" s="236"/>
      <c r="J822" s="232"/>
      <c r="K822" s="232"/>
      <c r="L822" s="237"/>
      <c r="M822" s="238"/>
      <c r="N822" s="239"/>
      <c r="O822" s="239"/>
      <c r="P822" s="239"/>
      <c r="Q822" s="239"/>
      <c r="R822" s="239"/>
      <c r="S822" s="239"/>
      <c r="T822" s="240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41" t="s">
        <v>144</v>
      </c>
      <c r="AU822" s="241" t="s">
        <v>81</v>
      </c>
      <c r="AV822" s="14" t="s">
        <v>140</v>
      </c>
      <c r="AW822" s="14" t="s">
        <v>33</v>
      </c>
      <c r="AX822" s="14" t="s">
        <v>79</v>
      </c>
      <c r="AY822" s="241" t="s">
        <v>133</v>
      </c>
    </row>
    <row r="823" s="2" customFormat="1" ht="21.75" customHeight="1">
      <c r="A823" s="39"/>
      <c r="B823" s="40"/>
      <c r="C823" s="252" t="s">
        <v>768</v>
      </c>
      <c r="D823" s="252" t="s">
        <v>179</v>
      </c>
      <c r="E823" s="253" t="s">
        <v>769</v>
      </c>
      <c r="F823" s="254" t="s">
        <v>770</v>
      </c>
      <c r="G823" s="255" t="s">
        <v>138</v>
      </c>
      <c r="H823" s="256">
        <v>18</v>
      </c>
      <c r="I823" s="257"/>
      <c r="J823" s="258">
        <f>ROUND(I823*H823,2)</f>
        <v>0</v>
      </c>
      <c r="K823" s="254" t="s">
        <v>139</v>
      </c>
      <c r="L823" s="259"/>
      <c r="M823" s="260" t="s">
        <v>19</v>
      </c>
      <c r="N823" s="261" t="s">
        <v>43</v>
      </c>
      <c r="O823" s="85"/>
      <c r="P823" s="210">
        <f>O823*H823</f>
        <v>0</v>
      </c>
      <c r="Q823" s="210">
        <v>0.00056999999999999998</v>
      </c>
      <c r="R823" s="210">
        <f>Q823*H823</f>
        <v>0.01026</v>
      </c>
      <c r="S823" s="210">
        <v>0</v>
      </c>
      <c r="T823" s="211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12" t="s">
        <v>290</v>
      </c>
      <c r="AT823" s="212" t="s">
        <v>179</v>
      </c>
      <c r="AU823" s="212" t="s">
        <v>81</v>
      </c>
      <c r="AY823" s="18" t="s">
        <v>133</v>
      </c>
      <c r="BE823" s="213">
        <f>IF(N823="základní",J823,0)</f>
        <v>0</v>
      </c>
      <c r="BF823" s="213">
        <f>IF(N823="snížená",J823,0)</f>
        <v>0</v>
      </c>
      <c r="BG823" s="213">
        <f>IF(N823="zákl. přenesená",J823,0)</f>
        <v>0</v>
      </c>
      <c r="BH823" s="213">
        <f>IF(N823="sníž. přenesená",J823,0)</f>
        <v>0</v>
      </c>
      <c r="BI823" s="213">
        <f>IF(N823="nulová",J823,0)</f>
        <v>0</v>
      </c>
      <c r="BJ823" s="18" t="s">
        <v>79</v>
      </c>
      <c r="BK823" s="213">
        <f>ROUND(I823*H823,2)</f>
        <v>0</v>
      </c>
      <c r="BL823" s="18" t="s">
        <v>256</v>
      </c>
      <c r="BM823" s="212" t="s">
        <v>771</v>
      </c>
    </row>
    <row r="824" s="2" customFormat="1">
      <c r="A824" s="39"/>
      <c r="B824" s="40"/>
      <c r="C824" s="41"/>
      <c r="D824" s="214" t="s">
        <v>142</v>
      </c>
      <c r="E824" s="41"/>
      <c r="F824" s="215" t="s">
        <v>772</v>
      </c>
      <c r="G824" s="41"/>
      <c r="H824" s="41"/>
      <c r="I824" s="216"/>
      <c r="J824" s="41"/>
      <c r="K824" s="41"/>
      <c r="L824" s="45"/>
      <c r="M824" s="217"/>
      <c r="N824" s="218"/>
      <c r="O824" s="85"/>
      <c r="P824" s="85"/>
      <c r="Q824" s="85"/>
      <c r="R824" s="85"/>
      <c r="S824" s="85"/>
      <c r="T824" s="86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142</v>
      </c>
      <c r="AU824" s="18" t="s">
        <v>81</v>
      </c>
    </row>
    <row r="825" s="15" customFormat="1">
      <c r="A825" s="15"/>
      <c r="B825" s="242"/>
      <c r="C825" s="243"/>
      <c r="D825" s="221" t="s">
        <v>144</v>
      </c>
      <c r="E825" s="244" t="s">
        <v>19</v>
      </c>
      <c r="F825" s="245" t="s">
        <v>766</v>
      </c>
      <c r="G825" s="243"/>
      <c r="H825" s="244" t="s">
        <v>19</v>
      </c>
      <c r="I825" s="246"/>
      <c r="J825" s="243"/>
      <c r="K825" s="243"/>
      <c r="L825" s="247"/>
      <c r="M825" s="248"/>
      <c r="N825" s="249"/>
      <c r="O825" s="249"/>
      <c r="P825" s="249"/>
      <c r="Q825" s="249"/>
      <c r="R825" s="249"/>
      <c r="S825" s="249"/>
      <c r="T825" s="250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51" t="s">
        <v>144</v>
      </c>
      <c r="AU825" s="251" t="s">
        <v>81</v>
      </c>
      <c r="AV825" s="15" t="s">
        <v>79</v>
      </c>
      <c r="AW825" s="15" t="s">
        <v>33</v>
      </c>
      <c r="AX825" s="15" t="s">
        <v>72</v>
      </c>
      <c r="AY825" s="251" t="s">
        <v>133</v>
      </c>
    </row>
    <row r="826" s="13" customFormat="1">
      <c r="A826" s="13"/>
      <c r="B826" s="219"/>
      <c r="C826" s="220"/>
      <c r="D826" s="221" t="s">
        <v>144</v>
      </c>
      <c r="E826" s="222" t="s">
        <v>19</v>
      </c>
      <c r="F826" s="223" t="s">
        <v>773</v>
      </c>
      <c r="G826" s="220"/>
      <c r="H826" s="224">
        <v>18</v>
      </c>
      <c r="I826" s="225"/>
      <c r="J826" s="220"/>
      <c r="K826" s="220"/>
      <c r="L826" s="226"/>
      <c r="M826" s="227"/>
      <c r="N826" s="228"/>
      <c r="O826" s="228"/>
      <c r="P826" s="228"/>
      <c r="Q826" s="228"/>
      <c r="R826" s="228"/>
      <c r="S826" s="228"/>
      <c r="T826" s="229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0" t="s">
        <v>144</v>
      </c>
      <c r="AU826" s="230" t="s">
        <v>81</v>
      </c>
      <c r="AV826" s="13" t="s">
        <v>81</v>
      </c>
      <c r="AW826" s="13" t="s">
        <v>33</v>
      </c>
      <c r="AX826" s="13" t="s">
        <v>72</v>
      </c>
      <c r="AY826" s="230" t="s">
        <v>133</v>
      </c>
    </row>
    <row r="827" s="14" customFormat="1">
      <c r="A827" s="14"/>
      <c r="B827" s="231"/>
      <c r="C827" s="232"/>
      <c r="D827" s="221" t="s">
        <v>144</v>
      </c>
      <c r="E827" s="233" t="s">
        <v>19</v>
      </c>
      <c r="F827" s="234" t="s">
        <v>146</v>
      </c>
      <c r="G827" s="232"/>
      <c r="H827" s="235">
        <v>18</v>
      </c>
      <c r="I827" s="236"/>
      <c r="J827" s="232"/>
      <c r="K827" s="232"/>
      <c r="L827" s="237"/>
      <c r="M827" s="238"/>
      <c r="N827" s="239"/>
      <c r="O827" s="239"/>
      <c r="P827" s="239"/>
      <c r="Q827" s="239"/>
      <c r="R827" s="239"/>
      <c r="S827" s="239"/>
      <c r="T827" s="240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1" t="s">
        <v>144</v>
      </c>
      <c r="AU827" s="241" t="s">
        <v>81</v>
      </c>
      <c r="AV827" s="14" t="s">
        <v>140</v>
      </c>
      <c r="AW827" s="14" t="s">
        <v>33</v>
      </c>
      <c r="AX827" s="14" t="s">
        <v>79</v>
      </c>
      <c r="AY827" s="241" t="s">
        <v>133</v>
      </c>
    </row>
    <row r="828" s="2" customFormat="1" ht="16.5" customHeight="1">
      <c r="A828" s="39"/>
      <c r="B828" s="40"/>
      <c r="C828" s="252" t="s">
        <v>774</v>
      </c>
      <c r="D828" s="252" t="s">
        <v>179</v>
      </c>
      <c r="E828" s="253" t="s">
        <v>775</v>
      </c>
      <c r="F828" s="254" t="s">
        <v>776</v>
      </c>
      <c r="G828" s="255" t="s">
        <v>224</v>
      </c>
      <c r="H828" s="256">
        <v>0.074999999999999997</v>
      </c>
      <c r="I828" s="257"/>
      <c r="J828" s="258">
        <f>ROUND(I828*H828,2)</f>
        <v>0</v>
      </c>
      <c r="K828" s="254" t="s">
        <v>139</v>
      </c>
      <c r="L828" s="259"/>
      <c r="M828" s="260" t="s">
        <v>19</v>
      </c>
      <c r="N828" s="261" t="s">
        <v>43</v>
      </c>
      <c r="O828" s="85"/>
      <c r="P828" s="210">
        <f>O828*H828</f>
        <v>0</v>
      </c>
      <c r="Q828" s="210">
        <v>1</v>
      </c>
      <c r="R828" s="210">
        <f>Q828*H828</f>
        <v>0.074999999999999997</v>
      </c>
      <c r="S828" s="210">
        <v>0</v>
      </c>
      <c r="T828" s="211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12" t="s">
        <v>290</v>
      </c>
      <c r="AT828" s="212" t="s">
        <v>179</v>
      </c>
      <c r="AU828" s="212" t="s">
        <v>81</v>
      </c>
      <c r="AY828" s="18" t="s">
        <v>133</v>
      </c>
      <c r="BE828" s="213">
        <f>IF(N828="základní",J828,0)</f>
        <v>0</v>
      </c>
      <c r="BF828" s="213">
        <f>IF(N828="snížená",J828,0)</f>
        <v>0</v>
      </c>
      <c r="BG828" s="213">
        <f>IF(N828="zákl. přenesená",J828,0)</f>
        <v>0</v>
      </c>
      <c r="BH828" s="213">
        <f>IF(N828="sníž. přenesená",J828,0)</f>
        <v>0</v>
      </c>
      <c r="BI828" s="213">
        <f>IF(N828="nulová",J828,0)</f>
        <v>0</v>
      </c>
      <c r="BJ828" s="18" t="s">
        <v>79</v>
      </c>
      <c r="BK828" s="213">
        <f>ROUND(I828*H828,2)</f>
        <v>0</v>
      </c>
      <c r="BL828" s="18" t="s">
        <v>256</v>
      </c>
      <c r="BM828" s="212" t="s">
        <v>777</v>
      </c>
    </row>
    <row r="829" s="2" customFormat="1">
      <c r="A829" s="39"/>
      <c r="B829" s="40"/>
      <c r="C829" s="41"/>
      <c r="D829" s="214" t="s">
        <v>142</v>
      </c>
      <c r="E829" s="41"/>
      <c r="F829" s="215" t="s">
        <v>778</v>
      </c>
      <c r="G829" s="41"/>
      <c r="H829" s="41"/>
      <c r="I829" s="216"/>
      <c r="J829" s="41"/>
      <c r="K829" s="41"/>
      <c r="L829" s="45"/>
      <c r="M829" s="217"/>
      <c r="N829" s="218"/>
      <c r="O829" s="85"/>
      <c r="P829" s="85"/>
      <c r="Q829" s="85"/>
      <c r="R829" s="85"/>
      <c r="S829" s="85"/>
      <c r="T829" s="86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142</v>
      </c>
      <c r="AU829" s="18" t="s">
        <v>81</v>
      </c>
    </row>
    <row r="830" s="15" customFormat="1">
      <c r="A830" s="15"/>
      <c r="B830" s="242"/>
      <c r="C830" s="243"/>
      <c r="D830" s="221" t="s">
        <v>144</v>
      </c>
      <c r="E830" s="244" t="s">
        <v>19</v>
      </c>
      <c r="F830" s="245" t="s">
        <v>766</v>
      </c>
      <c r="G830" s="243"/>
      <c r="H830" s="244" t="s">
        <v>19</v>
      </c>
      <c r="I830" s="246"/>
      <c r="J830" s="243"/>
      <c r="K830" s="243"/>
      <c r="L830" s="247"/>
      <c r="M830" s="248"/>
      <c r="N830" s="249"/>
      <c r="O830" s="249"/>
      <c r="P830" s="249"/>
      <c r="Q830" s="249"/>
      <c r="R830" s="249"/>
      <c r="S830" s="249"/>
      <c r="T830" s="250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51" t="s">
        <v>144</v>
      </c>
      <c r="AU830" s="251" t="s">
        <v>81</v>
      </c>
      <c r="AV830" s="15" t="s">
        <v>79</v>
      </c>
      <c r="AW830" s="15" t="s">
        <v>33</v>
      </c>
      <c r="AX830" s="15" t="s">
        <v>72</v>
      </c>
      <c r="AY830" s="251" t="s">
        <v>133</v>
      </c>
    </row>
    <row r="831" s="13" customFormat="1">
      <c r="A831" s="13"/>
      <c r="B831" s="219"/>
      <c r="C831" s="220"/>
      <c r="D831" s="221" t="s">
        <v>144</v>
      </c>
      <c r="E831" s="222" t="s">
        <v>19</v>
      </c>
      <c r="F831" s="223" t="s">
        <v>779</v>
      </c>
      <c r="G831" s="220"/>
      <c r="H831" s="224">
        <v>0.074999999999999997</v>
      </c>
      <c r="I831" s="225"/>
      <c r="J831" s="220"/>
      <c r="K831" s="220"/>
      <c r="L831" s="226"/>
      <c r="M831" s="227"/>
      <c r="N831" s="228"/>
      <c r="O831" s="228"/>
      <c r="P831" s="228"/>
      <c r="Q831" s="228"/>
      <c r="R831" s="228"/>
      <c r="S831" s="228"/>
      <c r="T831" s="229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0" t="s">
        <v>144</v>
      </c>
      <c r="AU831" s="230" t="s">
        <v>81</v>
      </c>
      <c r="AV831" s="13" t="s">
        <v>81</v>
      </c>
      <c r="AW831" s="13" t="s">
        <v>33</v>
      </c>
      <c r="AX831" s="13" t="s">
        <v>72</v>
      </c>
      <c r="AY831" s="230" t="s">
        <v>133</v>
      </c>
    </row>
    <row r="832" s="14" customFormat="1">
      <c r="A832" s="14"/>
      <c r="B832" s="231"/>
      <c r="C832" s="232"/>
      <c r="D832" s="221" t="s">
        <v>144</v>
      </c>
      <c r="E832" s="233" t="s">
        <v>19</v>
      </c>
      <c r="F832" s="234" t="s">
        <v>146</v>
      </c>
      <c r="G832" s="232"/>
      <c r="H832" s="235">
        <v>0.074999999999999997</v>
      </c>
      <c r="I832" s="236"/>
      <c r="J832" s="232"/>
      <c r="K832" s="232"/>
      <c r="L832" s="237"/>
      <c r="M832" s="238"/>
      <c r="N832" s="239"/>
      <c r="O832" s="239"/>
      <c r="P832" s="239"/>
      <c r="Q832" s="239"/>
      <c r="R832" s="239"/>
      <c r="S832" s="239"/>
      <c r="T832" s="240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1" t="s">
        <v>144</v>
      </c>
      <c r="AU832" s="241" t="s">
        <v>81</v>
      </c>
      <c r="AV832" s="14" t="s">
        <v>140</v>
      </c>
      <c r="AW832" s="14" t="s">
        <v>33</v>
      </c>
      <c r="AX832" s="14" t="s">
        <v>79</v>
      </c>
      <c r="AY832" s="241" t="s">
        <v>133</v>
      </c>
    </row>
    <row r="833" s="2" customFormat="1" ht="24.15" customHeight="1">
      <c r="A833" s="39"/>
      <c r="B833" s="40"/>
      <c r="C833" s="252" t="s">
        <v>780</v>
      </c>
      <c r="D833" s="252" t="s">
        <v>179</v>
      </c>
      <c r="E833" s="253" t="s">
        <v>781</v>
      </c>
      <c r="F833" s="254" t="s">
        <v>782</v>
      </c>
      <c r="G833" s="255" t="s">
        <v>783</v>
      </c>
      <c r="H833" s="256">
        <v>0.23999999999999999</v>
      </c>
      <c r="I833" s="257"/>
      <c r="J833" s="258">
        <f>ROUND(I833*H833,2)</f>
        <v>0</v>
      </c>
      <c r="K833" s="254" t="s">
        <v>139</v>
      </c>
      <c r="L833" s="259"/>
      <c r="M833" s="260" t="s">
        <v>19</v>
      </c>
      <c r="N833" s="261" t="s">
        <v>43</v>
      </c>
      <c r="O833" s="85"/>
      <c r="P833" s="210">
        <f>O833*H833</f>
        <v>0</v>
      </c>
      <c r="Q833" s="210">
        <v>0.00513</v>
      </c>
      <c r="R833" s="210">
        <f>Q833*H833</f>
        <v>0.0012312</v>
      </c>
      <c r="S833" s="210">
        <v>0</v>
      </c>
      <c r="T833" s="211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12" t="s">
        <v>290</v>
      </c>
      <c r="AT833" s="212" t="s">
        <v>179</v>
      </c>
      <c r="AU833" s="212" t="s">
        <v>81</v>
      </c>
      <c r="AY833" s="18" t="s">
        <v>133</v>
      </c>
      <c r="BE833" s="213">
        <f>IF(N833="základní",J833,0)</f>
        <v>0</v>
      </c>
      <c r="BF833" s="213">
        <f>IF(N833="snížená",J833,0)</f>
        <v>0</v>
      </c>
      <c r="BG833" s="213">
        <f>IF(N833="zákl. přenesená",J833,0)</f>
        <v>0</v>
      </c>
      <c r="BH833" s="213">
        <f>IF(N833="sníž. přenesená",J833,0)</f>
        <v>0</v>
      </c>
      <c r="BI833" s="213">
        <f>IF(N833="nulová",J833,0)</f>
        <v>0</v>
      </c>
      <c r="BJ833" s="18" t="s">
        <v>79</v>
      </c>
      <c r="BK833" s="213">
        <f>ROUND(I833*H833,2)</f>
        <v>0</v>
      </c>
      <c r="BL833" s="18" t="s">
        <v>256</v>
      </c>
      <c r="BM833" s="212" t="s">
        <v>784</v>
      </c>
    </row>
    <row r="834" s="2" customFormat="1">
      <c r="A834" s="39"/>
      <c r="B834" s="40"/>
      <c r="C834" s="41"/>
      <c r="D834" s="214" t="s">
        <v>142</v>
      </c>
      <c r="E834" s="41"/>
      <c r="F834" s="215" t="s">
        <v>785</v>
      </c>
      <c r="G834" s="41"/>
      <c r="H834" s="41"/>
      <c r="I834" s="216"/>
      <c r="J834" s="41"/>
      <c r="K834" s="41"/>
      <c r="L834" s="45"/>
      <c r="M834" s="217"/>
      <c r="N834" s="218"/>
      <c r="O834" s="85"/>
      <c r="P834" s="85"/>
      <c r="Q834" s="85"/>
      <c r="R834" s="85"/>
      <c r="S834" s="85"/>
      <c r="T834" s="86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142</v>
      </c>
      <c r="AU834" s="18" t="s">
        <v>81</v>
      </c>
    </row>
    <row r="835" s="15" customFormat="1">
      <c r="A835" s="15"/>
      <c r="B835" s="242"/>
      <c r="C835" s="243"/>
      <c r="D835" s="221" t="s">
        <v>144</v>
      </c>
      <c r="E835" s="244" t="s">
        <v>19</v>
      </c>
      <c r="F835" s="245" t="s">
        <v>766</v>
      </c>
      <c r="G835" s="243"/>
      <c r="H835" s="244" t="s">
        <v>19</v>
      </c>
      <c r="I835" s="246"/>
      <c r="J835" s="243"/>
      <c r="K835" s="243"/>
      <c r="L835" s="247"/>
      <c r="M835" s="248"/>
      <c r="N835" s="249"/>
      <c r="O835" s="249"/>
      <c r="P835" s="249"/>
      <c r="Q835" s="249"/>
      <c r="R835" s="249"/>
      <c r="S835" s="249"/>
      <c r="T835" s="250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51" t="s">
        <v>144</v>
      </c>
      <c r="AU835" s="251" t="s">
        <v>81</v>
      </c>
      <c r="AV835" s="15" t="s">
        <v>79</v>
      </c>
      <c r="AW835" s="15" t="s">
        <v>33</v>
      </c>
      <c r="AX835" s="15" t="s">
        <v>72</v>
      </c>
      <c r="AY835" s="251" t="s">
        <v>133</v>
      </c>
    </row>
    <row r="836" s="13" customFormat="1">
      <c r="A836" s="13"/>
      <c r="B836" s="219"/>
      <c r="C836" s="220"/>
      <c r="D836" s="221" t="s">
        <v>144</v>
      </c>
      <c r="E836" s="222" t="s">
        <v>19</v>
      </c>
      <c r="F836" s="223" t="s">
        <v>786</v>
      </c>
      <c r="G836" s="220"/>
      <c r="H836" s="224">
        <v>0.23999999999999999</v>
      </c>
      <c r="I836" s="225"/>
      <c r="J836" s="220"/>
      <c r="K836" s="220"/>
      <c r="L836" s="226"/>
      <c r="M836" s="227"/>
      <c r="N836" s="228"/>
      <c r="O836" s="228"/>
      <c r="P836" s="228"/>
      <c r="Q836" s="228"/>
      <c r="R836" s="228"/>
      <c r="S836" s="228"/>
      <c r="T836" s="229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0" t="s">
        <v>144</v>
      </c>
      <c r="AU836" s="230" t="s">
        <v>81</v>
      </c>
      <c r="AV836" s="13" t="s">
        <v>81</v>
      </c>
      <c r="AW836" s="13" t="s">
        <v>33</v>
      </c>
      <c r="AX836" s="13" t="s">
        <v>72</v>
      </c>
      <c r="AY836" s="230" t="s">
        <v>133</v>
      </c>
    </row>
    <row r="837" s="14" customFormat="1">
      <c r="A837" s="14"/>
      <c r="B837" s="231"/>
      <c r="C837" s="232"/>
      <c r="D837" s="221" t="s">
        <v>144</v>
      </c>
      <c r="E837" s="233" t="s">
        <v>19</v>
      </c>
      <c r="F837" s="234" t="s">
        <v>146</v>
      </c>
      <c r="G837" s="232"/>
      <c r="H837" s="235">
        <v>0.23999999999999999</v>
      </c>
      <c r="I837" s="236"/>
      <c r="J837" s="232"/>
      <c r="K837" s="232"/>
      <c r="L837" s="237"/>
      <c r="M837" s="238"/>
      <c r="N837" s="239"/>
      <c r="O837" s="239"/>
      <c r="P837" s="239"/>
      <c r="Q837" s="239"/>
      <c r="R837" s="239"/>
      <c r="S837" s="239"/>
      <c r="T837" s="240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1" t="s">
        <v>144</v>
      </c>
      <c r="AU837" s="241" t="s">
        <v>81</v>
      </c>
      <c r="AV837" s="14" t="s">
        <v>140</v>
      </c>
      <c r="AW837" s="14" t="s">
        <v>33</v>
      </c>
      <c r="AX837" s="14" t="s">
        <v>79</v>
      </c>
      <c r="AY837" s="241" t="s">
        <v>133</v>
      </c>
    </row>
    <row r="838" s="2" customFormat="1" ht="24.15" customHeight="1">
      <c r="A838" s="39"/>
      <c r="B838" s="40"/>
      <c r="C838" s="252" t="s">
        <v>787</v>
      </c>
      <c r="D838" s="252" t="s">
        <v>179</v>
      </c>
      <c r="E838" s="253" t="s">
        <v>788</v>
      </c>
      <c r="F838" s="254" t="s">
        <v>789</v>
      </c>
      <c r="G838" s="255" t="s">
        <v>783</v>
      </c>
      <c r="H838" s="256">
        <v>0.23999999999999999</v>
      </c>
      <c r="I838" s="257"/>
      <c r="J838" s="258">
        <f>ROUND(I838*H838,2)</f>
        <v>0</v>
      </c>
      <c r="K838" s="254" t="s">
        <v>139</v>
      </c>
      <c r="L838" s="259"/>
      <c r="M838" s="260" t="s">
        <v>19</v>
      </c>
      <c r="N838" s="261" t="s">
        <v>43</v>
      </c>
      <c r="O838" s="85"/>
      <c r="P838" s="210">
        <f>O838*H838</f>
        <v>0</v>
      </c>
      <c r="Q838" s="210">
        <v>0.00040999999999999999</v>
      </c>
      <c r="R838" s="210">
        <f>Q838*H838</f>
        <v>9.8399999999999993E-05</v>
      </c>
      <c r="S838" s="210">
        <v>0</v>
      </c>
      <c r="T838" s="211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12" t="s">
        <v>290</v>
      </c>
      <c r="AT838" s="212" t="s">
        <v>179</v>
      </c>
      <c r="AU838" s="212" t="s">
        <v>81</v>
      </c>
      <c r="AY838" s="18" t="s">
        <v>133</v>
      </c>
      <c r="BE838" s="213">
        <f>IF(N838="základní",J838,0)</f>
        <v>0</v>
      </c>
      <c r="BF838" s="213">
        <f>IF(N838="snížená",J838,0)</f>
        <v>0</v>
      </c>
      <c r="BG838" s="213">
        <f>IF(N838="zákl. přenesená",J838,0)</f>
        <v>0</v>
      </c>
      <c r="BH838" s="213">
        <f>IF(N838="sníž. přenesená",J838,0)</f>
        <v>0</v>
      </c>
      <c r="BI838" s="213">
        <f>IF(N838="nulová",J838,0)</f>
        <v>0</v>
      </c>
      <c r="BJ838" s="18" t="s">
        <v>79</v>
      </c>
      <c r="BK838" s="213">
        <f>ROUND(I838*H838,2)</f>
        <v>0</v>
      </c>
      <c r="BL838" s="18" t="s">
        <v>256</v>
      </c>
      <c r="BM838" s="212" t="s">
        <v>790</v>
      </c>
    </row>
    <row r="839" s="2" customFormat="1">
      <c r="A839" s="39"/>
      <c r="B839" s="40"/>
      <c r="C839" s="41"/>
      <c r="D839" s="214" t="s">
        <v>142</v>
      </c>
      <c r="E839" s="41"/>
      <c r="F839" s="215" t="s">
        <v>791</v>
      </c>
      <c r="G839" s="41"/>
      <c r="H839" s="41"/>
      <c r="I839" s="216"/>
      <c r="J839" s="41"/>
      <c r="K839" s="41"/>
      <c r="L839" s="45"/>
      <c r="M839" s="217"/>
      <c r="N839" s="218"/>
      <c r="O839" s="85"/>
      <c r="P839" s="85"/>
      <c r="Q839" s="85"/>
      <c r="R839" s="85"/>
      <c r="S839" s="85"/>
      <c r="T839" s="86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142</v>
      </c>
      <c r="AU839" s="18" t="s">
        <v>81</v>
      </c>
    </row>
    <row r="840" s="15" customFormat="1">
      <c r="A840" s="15"/>
      <c r="B840" s="242"/>
      <c r="C840" s="243"/>
      <c r="D840" s="221" t="s">
        <v>144</v>
      </c>
      <c r="E840" s="244" t="s">
        <v>19</v>
      </c>
      <c r="F840" s="245" t="s">
        <v>766</v>
      </c>
      <c r="G840" s="243"/>
      <c r="H840" s="244" t="s">
        <v>19</v>
      </c>
      <c r="I840" s="246"/>
      <c r="J840" s="243"/>
      <c r="K840" s="243"/>
      <c r="L840" s="247"/>
      <c r="M840" s="248"/>
      <c r="N840" s="249"/>
      <c r="O840" s="249"/>
      <c r="P840" s="249"/>
      <c r="Q840" s="249"/>
      <c r="R840" s="249"/>
      <c r="S840" s="249"/>
      <c r="T840" s="250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51" t="s">
        <v>144</v>
      </c>
      <c r="AU840" s="251" t="s">
        <v>81</v>
      </c>
      <c r="AV840" s="15" t="s">
        <v>79</v>
      </c>
      <c r="AW840" s="15" t="s">
        <v>33</v>
      </c>
      <c r="AX840" s="15" t="s">
        <v>72</v>
      </c>
      <c r="AY840" s="251" t="s">
        <v>133</v>
      </c>
    </row>
    <row r="841" s="13" customFormat="1">
      <c r="A841" s="13"/>
      <c r="B841" s="219"/>
      <c r="C841" s="220"/>
      <c r="D841" s="221" t="s">
        <v>144</v>
      </c>
      <c r="E841" s="222" t="s">
        <v>19</v>
      </c>
      <c r="F841" s="223" t="s">
        <v>786</v>
      </c>
      <c r="G841" s="220"/>
      <c r="H841" s="224">
        <v>0.23999999999999999</v>
      </c>
      <c r="I841" s="225"/>
      <c r="J841" s="220"/>
      <c r="K841" s="220"/>
      <c r="L841" s="226"/>
      <c r="M841" s="227"/>
      <c r="N841" s="228"/>
      <c r="O841" s="228"/>
      <c r="P841" s="228"/>
      <c r="Q841" s="228"/>
      <c r="R841" s="228"/>
      <c r="S841" s="228"/>
      <c r="T841" s="229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0" t="s">
        <v>144</v>
      </c>
      <c r="AU841" s="230" t="s">
        <v>81</v>
      </c>
      <c r="AV841" s="13" t="s">
        <v>81</v>
      </c>
      <c r="AW841" s="13" t="s">
        <v>33</v>
      </c>
      <c r="AX841" s="13" t="s">
        <v>72</v>
      </c>
      <c r="AY841" s="230" t="s">
        <v>133</v>
      </c>
    </row>
    <row r="842" s="14" customFormat="1">
      <c r="A842" s="14"/>
      <c r="B842" s="231"/>
      <c r="C842" s="232"/>
      <c r="D842" s="221" t="s">
        <v>144</v>
      </c>
      <c r="E842" s="233" t="s">
        <v>19</v>
      </c>
      <c r="F842" s="234" t="s">
        <v>146</v>
      </c>
      <c r="G842" s="232"/>
      <c r="H842" s="235">
        <v>0.23999999999999999</v>
      </c>
      <c r="I842" s="236"/>
      <c r="J842" s="232"/>
      <c r="K842" s="232"/>
      <c r="L842" s="237"/>
      <c r="M842" s="238"/>
      <c r="N842" s="239"/>
      <c r="O842" s="239"/>
      <c r="P842" s="239"/>
      <c r="Q842" s="239"/>
      <c r="R842" s="239"/>
      <c r="S842" s="239"/>
      <c r="T842" s="240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1" t="s">
        <v>144</v>
      </c>
      <c r="AU842" s="241" t="s">
        <v>81</v>
      </c>
      <c r="AV842" s="14" t="s">
        <v>140</v>
      </c>
      <c r="AW842" s="14" t="s">
        <v>33</v>
      </c>
      <c r="AX842" s="14" t="s">
        <v>79</v>
      </c>
      <c r="AY842" s="241" t="s">
        <v>133</v>
      </c>
    </row>
    <row r="843" s="2" customFormat="1" ht="24.15" customHeight="1">
      <c r="A843" s="39"/>
      <c r="B843" s="40"/>
      <c r="C843" s="252" t="s">
        <v>792</v>
      </c>
      <c r="D843" s="252" t="s">
        <v>179</v>
      </c>
      <c r="E843" s="253" t="s">
        <v>793</v>
      </c>
      <c r="F843" s="254" t="s">
        <v>794</v>
      </c>
      <c r="G843" s="255" t="s">
        <v>783</v>
      </c>
      <c r="H843" s="256">
        <v>0.23999999999999999</v>
      </c>
      <c r="I843" s="257"/>
      <c r="J843" s="258">
        <f>ROUND(I843*H843,2)</f>
        <v>0</v>
      </c>
      <c r="K843" s="254" t="s">
        <v>139</v>
      </c>
      <c r="L843" s="259"/>
      <c r="M843" s="260" t="s">
        <v>19</v>
      </c>
      <c r="N843" s="261" t="s">
        <v>43</v>
      </c>
      <c r="O843" s="85"/>
      <c r="P843" s="210">
        <f>O843*H843</f>
        <v>0</v>
      </c>
      <c r="Q843" s="210">
        <v>0.00040999999999999999</v>
      </c>
      <c r="R843" s="210">
        <f>Q843*H843</f>
        <v>9.8399999999999993E-05</v>
      </c>
      <c r="S843" s="210">
        <v>0</v>
      </c>
      <c r="T843" s="211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12" t="s">
        <v>290</v>
      </c>
      <c r="AT843" s="212" t="s">
        <v>179</v>
      </c>
      <c r="AU843" s="212" t="s">
        <v>81</v>
      </c>
      <c r="AY843" s="18" t="s">
        <v>133</v>
      </c>
      <c r="BE843" s="213">
        <f>IF(N843="základní",J843,0)</f>
        <v>0</v>
      </c>
      <c r="BF843" s="213">
        <f>IF(N843="snížená",J843,0)</f>
        <v>0</v>
      </c>
      <c r="BG843" s="213">
        <f>IF(N843="zákl. přenesená",J843,0)</f>
        <v>0</v>
      </c>
      <c r="BH843" s="213">
        <f>IF(N843="sníž. přenesená",J843,0)</f>
        <v>0</v>
      </c>
      <c r="BI843" s="213">
        <f>IF(N843="nulová",J843,0)</f>
        <v>0</v>
      </c>
      <c r="BJ843" s="18" t="s">
        <v>79</v>
      </c>
      <c r="BK843" s="213">
        <f>ROUND(I843*H843,2)</f>
        <v>0</v>
      </c>
      <c r="BL843" s="18" t="s">
        <v>256</v>
      </c>
      <c r="BM843" s="212" t="s">
        <v>795</v>
      </c>
    </row>
    <row r="844" s="2" customFormat="1">
      <c r="A844" s="39"/>
      <c r="B844" s="40"/>
      <c r="C844" s="41"/>
      <c r="D844" s="214" t="s">
        <v>142</v>
      </c>
      <c r="E844" s="41"/>
      <c r="F844" s="215" t="s">
        <v>796</v>
      </c>
      <c r="G844" s="41"/>
      <c r="H844" s="41"/>
      <c r="I844" s="216"/>
      <c r="J844" s="41"/>
      <c r="K844" s="41"/>
      <c r="L844" s="45"/>
      <c r="M844" s="217"/>
      <c r="N844" s="218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142</v>
      </c>
      <c r="AU844" s="18" t="s">
        <v>81</v>
      </c>
    </row>
    <row r="845" s="15" customFormat="1">
      <c r="A845" s="15"/>
      <c r="B845" s="242"/>
      <c r="C845" s="243"/>
      <c r="D845" s="221" t="s">
        <v>144</v>
      </c>
      <c r="E845" s="244" t="s">
        <v>19</v>
      </c>
      <c r="F845" s="245" t="s">
        <v>766</v>
      </c>
      <c r="G845" s="243"/>
      <c r="H845" s="244" t="s">
        <v>19</v>
      </c>
      <c r="I845" s="246"/>
      <c r="J845" s="243"/>
      <c r="K845" s="243"/>
      <c r="L845" s="247"/>
      <c r="M845" s="248"/>
      <c r="N845" s="249"/>
      <c r="O845" s="249"/>
      <c r="P845" s="249"/>
      <c r="Q845" s="249"/>
      <c r="R845" s="249"/>
      <c r="S845" s="249"/>
      <c r="T845" s="250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51" t="s">
        <v>144</v>
      </c>
      <c r="AU845" s="251" t="s">
        <v>81</v>
      </c>
      <c r="AV845" s="15" t="s">
        <v>79</v>
      </c>
      <c r="AW845" s="15" t="s">
        <v>33</v>
      </c>
      <c r="AX845" s="15" t="s">
        <v>72</v>
      </c>
      <c r="AY845" s="251" t="s">
        <v>133</v>
      </c>
    </row>
    <row r="846" s="13" customFormat="1">
      <c r="A846" s="13"/>
      <c r="B846" s="219"/>
      <c r="C846" s="220"/>
      <c r="D846" s="221" t="s">
        <v>144</v>
      </c>
      <c r="E846" s="222" t="s">
        <v>19</v>
      </c>
      <c r="F846" s="223" t="s">
        <v>786</v>
      </c>
      <c r="G846" s="220"/>
      <c r="H846" s="224">
        <v>0.23999999999999999</v>
      </c>
      <c r="I846" s="225"/>
      <c r="J846" s="220"/>
      <c r="K846" s="220"/>
      <c r="L846" s="226"/>
      <c r="M846" s="227"/>
      <c r="N846" s="228"/>
      <c r="O846" s="228"/>
      <c r="P846" s="228"/>
      <c r="Q846" s="228"/>
      <c r="R846" s="228"/>
      <c r="S846" s="228"/>
      <c r="T846" s="229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0" t="s">
        <v>144</v>
      </c>
      <c r="AU846" s="230" t="s">
        <v>81</v>
      </c>
      <c r="AV846" s="13" t="s">
        <v>81</v>
      </c>
      <c r="AW846" s="13" t="s">
        <v>33</v>
      </c>
      <c r="AX846" s="13" t="s">
        <v>72</v>
      </c>
      <c r="AY846" s="230" t="s">
        <v>133</v>
      </c>
    </row>
    <row r="847" s="14" customFormat="1">
      <c r="A847" s="14"/>
      <c r="B847" s="231"/>
      <c r="C847" s="232"/>
      <c r="D847" s="221" t="s">
        <v>144</v>
      </c>
      <c r="E847" s="233" t="s">
        <v>19</v>
      </c>
      <c r="F847" s="234" t="s">
        <v>146</v>
      </c>
      <c r="G847" s="232"/>
      <c r="H847" s="235">
        <v>0.23999999999999999</v>
      </c>
      <c r="I847" s="236"/>
      <c r="J847" s="232"/>
      <c r="K847" s="232"/>
      <c r="L847" s="237"/>
      <c r="M847" s="238"/>
      <c r="N847" s="239"/>
      <c r="O847" s="239"/>
      <c r="P847" s="239"/>
      <c r="Q847" s="239"/>
      <c r="R847" s="239"/>
      <c r="S847" s="239"/>
      <c r="T847" s="240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1" t="s">
        <v>144</v>
      </c>
      <c r="AU847" s="241" t="s">
        <v>81</v>
      </c>
      <c r="AV847" s="14" t="s">
        <v>140</v>
      </c>
      <c r="AW847" s="14" t="s">
        <v>33</v>
      </c>
      <c r="AX847" s="14" t="s">
        <v>79</v>
      </c>
      <c r="AY847" s="241" t="s">
        <v>133</v>
      </c>
    </row>
    <row r="848" s="2" customFormat="1" ht="24.15" customHeight="1">
      <c r="A848" s="39"/>
      <c r="B848" s="40"/>
      <c r="C848" s="201" t="s">
        <v>797</v>
      </c>
      <c r="D848" s="201" t="s">
        <v>135</v>
      </c>
      <c r="E848" s="202" t="s">
        <v>798</v>
      </c>
      <c r="F848" s="203" t="s">
        <v>799</v>
      </c>
      <c r="G848" s="204" t="s">
        <v>273</v>
      </c>
      <c r="H848" s="262"/>
      <c r="I848" s="206"/>
      <c r="J848" s="207">
        <f>ROUND(I848*H848,2)</f>
        <v>0</v>
      </c>
      <c r="K848" s="203" t="s">
        <v>139</v>
      </c>
      <c r="L848" s="45"/>
      <c r="M848" s="208" t="s">
        <v>19</v>
      </c>
      <c r="N848" s="209" t="s">
        <v>43</v>
      </c>
      <c r="O848" s="85"/>
      <c r="P848" s="210">
        <f>O848*H848</f>
        <v>0</v>
      </c>
      <c r="Q848" s="210">
        <v>0</v>
      </c>
      <c r="R848" s="210">
        <f>Q848*H848</f>
        <v>0</v>
      </c>
      <c r="S848" s="210">
        <v>0</v>
      </c>
      <c r="T848" s="211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12" t="s">
        <v>256</v>
      </c>
      <c r="AT848" s="212" t="s">
        <v>135</v>
      </c>
      <c r="AU848" s="212" t="s">
        <v>81</v>
      </c>
      <c r="AY848" s="18" t="s">
        <v>133</v>
      </c>
      <c r="BE848" s="213">
        <f>IF(N848="základní",J848,0)</f>
        <v>0</v>
      </c>
      <c r="BF848" s="213">
        <f>IF(N848="snížená",J848,0)</f>
        <v>0</v>
      </c>
      <c r="BG848" s="213">
        <f>IF(N848="zákl. přenesená",J848,0)</f>
        <v>0</v>
      </c>
      <c r="BH848" s="213">
        <f>IF(N848="sníž. přenesená",J848,0)</f>
        <v>0</v>
      </c>
      <c r="BI848" s="213">
        <f>IF(N848="nulová",J848,0)</f>
        <v>0</v>
      </c>
      <c r="BJ848" s="18" t="s">
        <v>79</v>
      </c>
      <c r="BK848" s="213">
        <f>ROUND(I848*H848,2)</f>
        <v>0</v>
      </c>
      <c r="BL848" s="18" t="s">
        <v>256</v>
      </c>
      <c r="BM848" s="212" t="s">
        <v>800</v>
      </c>
    </row>
    <row r="849" s="2" customFormat="1">
      <c r="A849" s="39"/>
      <c r="B849" s="40"/>
      <c r="C849" s="41"/>
      <c r="D849" s="214" t="s">
        <v>142</v>
      </c>
      <c r="E849" s="41"/>
      <c r="F849" s="215" t="s">
        <v>801</v>
      </c>
      <c r="G849" s="41"/>
      <c r="H849" s="41"/>
      <c r="I849" s="216"/>
      <c r="J849" s="41"/>
      <c r="K849" s="41"/>
      <c r="L849" s="45"/>
      <c r="M849" s="217"/>
      <c r="N849" s="218"/>
      <c r="O849" s="85"/>
      <c r="P849" s="85"/>
      <c r="Q849" s="85"/>
      <c r="R849" s="85"/>
      <c r="S849" s="85"/>
      <c r="T849" s="86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142</v>
      </c>
      <c r="AU849" s="18" t="s">
        <v>81</v>
      </c>
    </row>
    <row r="850" s="12" customFormat="1" ht="22.8" customHeight="1">
      <c r="A850" s="12"/>
      <c r="B850" s="185"/>
      <c r="C850" s="186"/>
      <c r="D850" s="187" t="s">
        <v>71</v>
      </c>
      <c r="E850" s="199" t="s">
        <v>802</v>
      </c>
      <c r="F850" s="199" t="s">
        <v>803</v>
      </c>
      <c r="G850" s="186"/>
      <c r="H850" s="186"/>
      <c r="I850" s="189"/>
      <c r="J850" s="200">
        <f>BK850</f>
        <v>0</v>
      </c>
      <c r="K850" s="186"/>
      <c r="L850" s="191"/>
      <c r="M850" s="192"/>
      <c r="N850" s="193"/>
      <c r="O850" s="193"/>
      <c r="P850" s="194">
        <f>SUM(P851:P885)</f>
        <v>0</v>
      </c>
      <c r="Q850" s="193"/>
      <c r="R850" s="194">
        <f>SUM(R851:R885)</f>
        <v>0.013602400000000001</v>
      </c>
      <c r="S850" s="193"/>
      <c r="T850" s="195">
        <f>SUM(T851:T885)</f>
        <v>0</v>
      </c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R850" s="196" t="s">
        <v>81</v>
      </c>
      <c r="AT850" s="197" t="s">
        <v>71</v>
      </c>
      <c r="AU850" s="197" t="s">
        <v>79</v>
      </c>
      <c r="AY850" s="196" t="s">
        <v>133</v>
      </c>
      <c r="BK850" s="198">
        <f>SUM(BK851:BK885)</f>
        <v>0</v>
      </c>
    </row>
    <row r="851" s="2" customFormat="1" ht="21.75" customHeight="1">
      <c r="A851" s="39"/>
      <c r="B851" s="40"/>
      <c r="C851" s="201" t="s">
        <v>804</v>
      </c>
      <c r="D851" s="201" t="s">
        <v>135</v>
      </c>
      <c r="E851" s="202" t="s">
        <v>805</v>
      </c>
      <c r="F851" s="203" t="s">
        <v>806</v>
      </c>
      <c r="G851" s="204" t="s">
        <v>150</v>
      </c>
      <c r="H851" s="205">
        <v>27.760000000000002</v>
      </c>
      <c r="I851" s="206"/>
      <c r="J851" s="207">
        <f>ROUND(I851*H851,2)</f>
        <v>0</v>
      </c>
      <c r="K851" s="203" t="s">
        <v>139</v>
      </c>
      <c r="L851" s="45"/>
      <c r="M851" s="208" t="s">
        <v>19</v>
      </c>
      <c r="N851" s="209" t="s">
        <v>43</v>
      </c>
      <c r="O851" s="85"/>
      <c r="P851" s="210">
        <f>O851*H851</f>
        <v>0</v>
      </c>
      <c r="Q851" s="210">
        <v>6.9999999999999994E-05</v>
      </c>
      <c r="R851" s="210">
        <f>Q851*H851</f>
        <v>0.0019432</v>
      </c>
      <c r="S851" s="210">
        <v>0</v>
      </c>
      <c r="T851" s="211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12" t="s">
        <v>256</v>
      </c>
      <c r="AT851" s="212" t="s">
        <v>135</v>
      </c>
      <c r="AU851" s="212" t="s">
        <v>81</v>
      </c>
      <c r="AY851" s="18" t="s">
        <v>133</v>
      </c>
      <c r="BE851" s="213">
        <f>IF(N851="základní",J851,0)</f>
        <v>0</v>
      </c>
      <c r="BF851" s="213">
        <f>IF(N851="snížená",J851,0)</f>
        <v>0</v>
      </c>
      <c r="BG851" s="213">
        <f>IF(N851="zákl. přenesená",J851,0)</f>
        <v>0</v>
      </c>
      <c r="BH851" s="213">
        <f>IF(N851="sníž. přenesená",J851,0)</f>
        <v>0</v>
      </c>
      <c r="BI851" s="213">
        <f>IF(N851="nulová",J851,0)</f>
        <v>0</v>
      </c>
      <c r="BJ851" s="18" t="s">
        <v>79</v>
      </c>
      <c r="BK851" s="213">
        <f>ROUND(I851*H851,2)</f>
        <v>0</v>
      </c>
      <c r="BL851" s="18" t="s">
        <v>256</v>
      </c>
      <c r="BM851" s="212" t="s">
        <v>807</v>
      </c>
    </row>
    <row r="852" s="2" customFormat="1">
      <c r="A852" s="39"/>
      <c r="B852" s="40"/>
      <c r="C852" s="41"/>
      <c r="D852" s="214" t="s">
        <v>142</v>
      </c>
      <c r="E852" s="41"/>
      <c r="F852" s="215" t="s">
        <v>808</v>
      </c>
      <c r="G852" s="41"/>
      <c r="H852" s="41"/>
      <c r="I852" s="216"/>
      <c r="J852" s="41"/>
      <c r="K852" s="41"/>
      <c r="L852" s="45"/>
      <c r="M852" s="217"/>
      <c r="N852" s="218"/>
      <c r="O852" s="85"/>
      <c r="P852" s="85"/>
      <c r="Q852" s="85"/>
      <c r="R852" s="85"/>
      <c r="S852" s="85"/>
      <c r="T852" s="86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142</v>
      </c>
      <c r="AU852" s="18" t="s">
        <v>81</v>
      </c>
    </row>
    <row r="853" s="15" customFormat="1">
      <c r="A853" s="15"/>
      <c r="B853" s="242"/>
      <c r="C853" s="243"/>
      <c r="D853" s="221" t="s">
        <v>144</v>
      </c>
      <c r="E853" s="244" t="s">
        <v>19</v>
      </c>
      <c r="F853" s="245" t="s">
        <v>809</v>
      </c>
      <c r="G853" s="243"/>
      <c r="H853" s="244" t="s">
        <v>19</v>
      </c>
      <c r="I853" s="246"/>
      <c r="J853" s="243"/>
      <c r="K853" s="243"/>
      <c r="L853" s="247"/>
      <c r="M853" s="248"/>
      <c r="N853" s="249"/>
      <c r="O853" s="249"/>
      <c r="P853" s="249"/>
      <c r="Q853" s="249"/>
      <c r="R853" s="249"/>
      <c r="S853" s="249"/>
      <c r="T853" s="250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51" t="s">
        <v>144</v>
      </c>
      <c r="AU853" s="251" t="s">
        <v>81</v>
      </c>
      <c r="AV853" s="15" t="s">
        <v>79</v>
      </c>
      <c r="AW853" s="15" t="s">
        <v>33</v>
      </c>
      <c r="AX853" s="15" t="s">
        <v>72</v>
      </c>
      <c r="AY853" s="251" t="s">
        <v>133</v>
      </c>
    </row>
    <row r="854" s="13" customFormat="1">
      <c r="A854" s="13"/>
      <c r="B854" s="219"/>
      <c r="C854" s="220"/>
      <c r="D854" s="221" t="s">
        <v>144</v>
      </c>
      <c r="E854" s="222" t="s">
        <v>19</v>
      </c>
      <c r="F854" s="223" t="s">
        <v>810</v>
      </c>
      <c r="G854" s="220"/>
      <c r="H854" s="224">
        <v>2.8799999999999999</v>
      </c>
      <c r="I854" s="225"/>
      <c r="J854" s="220"/>
      <c r="K854" s="220"/>
      <c r="L854" s="226"/>
      <c r="M854" s="227"/>
      <c r="N854" s="228"/>
      <c r="O854" s="228"/>
      <c r="P854" s="228"/>
      <c r="Q854" s="228"/>
      <c r="R854" s="228"/>
      <c r="S854" s="228"/>
      <c r="T854" s="229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0" t="s">
        <v>144</v>
      </c>
      <c r="AU854" s="230" t="s">
        <v>81</v>
      </c>
      <c r="AV854" s="13" t="s">
        <v>81</v>
      </c>
      <c r="AW854" s="13" t="s">
        <v>33</v>
      </c>
      <c r="AX854" s="13" t="s">
        <v>72</v>
      </c>
      <c r="AY854" s="230" t="s">
        <v>133</v>
      </c>
    </row>
    <row r="855" s="13" customFormat="1">
      <c r="A855" s="13"/>
      <c r="B855" s="219"/>
      <c r="C855" s="220"/>
      <c r="D855" s="221" t="s">
        <v>144</v>
      </c>
      <c r="E855" s="222" t="s">
        <v>19</v>
      </c>
      <c r="F855" s="223" t="s">
        <v>811</v>
      </c>
      <c r="G855" s="220"/>
      <c r="H855" s="224">
        <v>5.8799999999999999</v>
      </c>
      <c r="I855" s="225"/>
      <c r="J855" s="220"/>
      <c r="K855" s="220"/>
      <c r="L855" s="226"/>
      <c r="M855" s="227"/>
      <c r="N855" s="228"/>
      <c r="O855" s="228"/>
      <c r="P855" s="228"/>
      <c r="Q855" s="228"/>
      <c r="R855" s="228"/>
      <c r="S855" s="228"/>
      <c r="T855" s="229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0" t="s">
        <v>144</v>
      </c>
      <c r="AU855" s="230" t="s">
        <v>81</v>
      </c>
      <c r="AV855" s="13" t="s">
        <v>81</v>
      </c>
      <c r="AW855" s="13" t="s">
        <v>33</v>
      </c>
      <c r="AX855" s="13" t="s">
        <v>72</v>
      </c>
      <c r="AY855" s="230" t="s">
        <v>133</v>
      </c>
    </row>
    <row r="856" s="13" customFormat="1">
      <c r="A856" s="13"/>
      <c r="B856" s="219"/>
      <c r="C856" s="220"/>
      <c r="D856" s="221" t="s">
        <v>144</v>
      </c>
      <c r="E856" s="222" t="s">
        <v>19</v>
      </c>
      <c r="F856" s="223" t="s">
        <v>812</v>
      </c>
      <c r="G856" s="220"/>
      <c r="H856" s="224">
        <v>19</v>
      </c>
      <c r="I856" s="225"/>
      <c r="J856" s="220"/>
      <c r="K856" s="220"/>
      <c r="L856" s="226"/>
      <c r="M856" s="227"/>
      <c r="N856" s="228"/>
      <c r="O856" s="228"/>
      <c r="P856" s="228"/>
      <c r="Q856" s="228"/>
      <c r="R856" s="228"/>
      <c r="S856" s="228"/>
      <c r="T856" s="229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0" t="s">
        <v>144</v>
      </c>
      <c r="AU856" s="230" t="s">
        <v>81</v>
      </c>
      <c r="AV856" s="13" t="s">
        <v>81</v>
      </c>
      <c r="AW856" s="13" t="s">
        <v>33</v>
      </c>
      <c r="AX856" s="13" t="s">
        <v>72</v>
      </c>
      <c r="AY856" s="230" t="s">
        <v>133</v>
      </c>
    </row>
    <row r="857" s="14" customFormat="1">
      <c r="A857" s="14"/>
      <c r="B857" s="231"/>
      <c r="C857" s="232"/>
      <c r="D857" s="221" t="s">
        <v>144</v>
      </c>
      <c r="E857" s="233" t="s">
        <v>19</v>
      </c>
      <c r="F857" s="234" t="s">
        <v>146</v>
      </c>
      <c r="G857" s="232"/>
      <c r="H857" s="235">
        <v>27.760000000000002</v>
      </c>
      <c r="I857" s="236"/>
      <c r="J857" s="232"/>
      <c r="K857" s="232"/>
      <c r="L857" s="237"/>
      <c r="M857" s="238"/>
      <c r="N857" s="239"/>
      <c r="O857" s="239"/>
      <c r="P857" s="239"/>
      <c r="Q857" s="239"/>
      <c r="R857" s="239"/>
      <c r="S857" s="239"/>
      <c r="T857" s="240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1" t="s">
        <v>144</v>
      </c>
      <c r="AU857" s="241" t="s">
        <v>81</v>
      </c>
      <c r="AV857" s="14" t="s">
        <v>140</v>
      </c>
      <c r="AW857" s="14" t="s">
        <v>33</v>
      </c>
      <c r="AX857" s="14" t="s">
        <v>79</v>
      </c>
      <c r="AY857" s="241" t="s">
        <v>133</v>
      </c>
    </row>
    <row r="858" s="2" customFormat="1" ht="16.5" customHeight="1">
      <c r="A858" s="39"/>
      <c r="B858" s="40"/>
      <c r="C858" s="201" t="s">
        <v>813</v>
      </c>
      <c r="D858" s="201" t="s">
        <v>135</v>
      </c>
      <c r="E858" s="202" t="s">
        <v>814</v>
      </c>
      <c r="F858" s="203" t="s">
        <v>815</v>
      </c>
      <c r="G858" s="204" t="s">
        <v>150</v>
      </c>
      <c r="H858" s="205">
        <v>27.760000000000002</v>
      </c>
      <c r="I858" s="206"/>
      <c r="J858" s="207">
        <f>ROUND(I858*H858,2)</f>
        <v>0</v>
      </c>
      <c r="K858" s="203" t="s">
        <v>139</v>
      </c>
      <c r="L858" s="45"/>
      <c r="M858" s="208" t="s">
        <v>19</v>
      </c>
      <c r="N858" s="209" t="s">
        <v>43</v>
      </c>
      <c r="O858" s="85"/>
      <c r="P858" s="210">
        <f>O858*H858</f>
        <v>0</v>
      </c>
      <c r="Q858" s="210">
        <v>0</v>
      </c>
      <c r="R858" s="210">
        <f>Q858*H858</f>
        <v>0</v>
      </c>
      <c r="S858" s="210">
        <v>0</v>
      </c>
      <c r="T858" s="211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12" t="s">
        <v>256</v>
      </c>
      <c r="AT858" s="212" t="s">
        <v>135</v>
      </c>
      <c r="AU858" s="212" t="s">
        <v>81</v>
      </c>
      <c r="AY858" s="18" t="s">
        <v>133</v>
      </c>
      <c r="BE858" s="213">
        <f>IF(N858="základní",J858,0)</f>
        <v>0</v>
      </c>
      <c r="BF858" s="213">
        <f>IF(N858="snížená",J858,0)</f>
        <v>0</v>
      </c>
      <c r="BG858" s="213">
        <f>IF(N858="zákl. přenesená",J858,0)</f>
        <v>0</v>
      </c>
      <c r="BH858" s="213">
        <f>IF(N858="sníž. přenesená",J858,0)</f>
        <v>0</v>
      </c>
      <c r="BI858" s="213">
        <f>IF(N858="nulová",J858,0)</f>
        <v>0</v>
      </c>
      <c r="BJ858" s="18" t="s">
        <v>79</v>
      </c>
      <c r="BK858" s="213">
        <f>ROUND(I858*H858,2)</f>
        <v>0</v>
      </c>
      <c r="BL858" s="18" t="s">
        <v>256</v>
      </c>
      <c r="BM858" s="212" t="s">
        <v>816</v>
      </c>
    </row>
    <row r="859" s="2" customFormat="1">
      <c r="A859" s="39"/>
      <c r="B859" s="40"/>
      <c r="C859" s="41"/>
      <c r="D859" s="214" t="s">
        <v>142</v>
      </c>
      <c r="E859" s="41"/>
      <c r="F859" s="215" t="s">
        <v>817</v>
      </c>
      <c r="G859" s="41"/>
      <c r="H859" s="41"/>
      <c r="I859" s="216"/>
      <c r="J859" s="41"/>
      <c r="K859" s="41"/>
      <c r="L859" s="45"/>
      <c r="M859" s="217"/>
      <c r="N859" s="218"/>
      <c r="O859" s="85"/>
      <c r="P859" s="85"/>
      <c r="Q859" s="85"/>
      <c r="R859" s="85"/>
      <c r="S859" s="85"/>
      <c r="T859" s="86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142</v>
      </c>
      <c r="AU859" s="18" t="s">
        <v>81</v>
      </c>
    </row>
    <row r="860" s="15" customFormat="1">
      <c r="A860" s="15"/>
      <c r="B860" s="242"/>
      <c r="C860" s="243"/>
      <c r="D860" s="221" t="s">
        <v>144</v>
      </c>
      <c r="E860" s="244" t="s">
        <v>19</v>
      </c>
      <c r="F860" s="245" t="s">
        <v>809</v>
      </c>
      <c r="G860" s="243"/>
      <c r="H860" s="244" t="s">
        <v>19</v>
      </c>
      <c r="I860" s="246"/>
      <c r="J860" s="243"/>
      <c r="K860" s="243"/>
      <c r="L860" s="247"/>
      <c r="M860" s="248"/>
      <c r="N860" s="249"/>
      <c r="O860" s="249"/>
      <c r="P860" s="249"/>
      <c r="Q860" s="249"/>
      <c r="R860" s="249"/>
      <c r="S860" s="249"/>
      <c r="T860" s="250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51" t="s">
        <v>144</v>
      </c>
      <c r="AU860" s="251" t="s">
        <v>81</v>
      </c>
      <c r="AV860" s="15" t="s">
        <v>79</v>
      </c>
      <c r="AW860" s="15" t="s">
        <v>33</v>
      </c>
      <c r="AX860" s="15" t="s">
        <v>72</v>
      </c>
      <c r="AY860" s="251" t="s">
        <v>133</v>
      </c>
    </row>
    <row r="861" s="13" customFormat="1">
      <c r="A861" s="13"/>
      <c r="B861" s="219"/>
      <c r="C861" s="220"/>
      <c r="D861" s="221" t="s">
        <v>144</v>
      </c>
      <c r="E861" s="222" t="s">
        <v>19</v>
      </c>
      <c r="F861" s="223" t="s">
        <v>810</v>
      </c>
      <c r="G861" s="220"/>
      <c r="H861" s="224">
        <v>2.8799999999999999</v>
      </c>
      <c r="I861" s="225"/>
      <c r="J861" s="220"/>
      <c r="K861" s="220"/>
      <c r="L861" s="226"/>
      <c r="M861" s="227"/>
      <c r="N861" s="228"/>
      <c r="O861" s="228"/>
      <c r="P861" s="228"/>
      <c r="Q861" s="228"/>
      <c r="R861" s="228"/>
      <c r="S861" s="228"/>
      <c r="T861" s="229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0" t="s">
        <v>144</v>
      </c>
      <c r="AU861" s="230" t="s">
        <v>81</v>
      </c>
      <c r="AV861" s="13" t="s">
        <v>81</v>
      </c>
      <c r="AW861" s="13" t="s">
        <v>33</v>
      </c>
      <c r="AX861" s="13" t="s">
        <v>72</v>
      </c>
      <c r="AY861" s="230" t="s">
        <v>133</v>
      </c>
    </row>
    <row r="862" s="13" customFormat="1">
      <c r="A862" s="13"/>
      <c r="B862" s="219"/>
      <c r="C862" s="220"/>
      <c r="D862" s="221" t="s">
        <v>144</v>
      </c>
      <c r="E862" s="222" t="s">
        <v>19</v>
      </c>
      <c r="F862" s="223" t="s">
        <v>811</v>
      </c>
      <c r="G862" s="220"/>
      <c r="H862" s="224">
        <v>5.8799999999999999</v>
      </c>
      <c r="I862" s="225"/>
      <c r="J862" s="220"/>
      <c r="K862" s="220"/>
      <c r="L862" s="226"/>
      <c r="M862" s="227"/>
      <c r="N862" s="228"/>
      <c r="O862" s="228"/>
      <c r="P862" s="228"/>
      <c r="Q862" s="228"/>
      <c r="R862" s="228"/>
      <c r="S862" s="228"/>
      <c r="T862" s="229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0" t="s">
        <v>144</v>
      </c>
      <c r="AU862" s="230" t="s">
        <v>81</v>
      </c>
      <c r="AV862" s="13" t="s">
        <v>81</v>
      </c>
      <c r="AW862" s="13" t="s">
        <v>33</v>
      </c>
      <c r="AX862" s="13" t="s">
        <v>72</v>
      </c>
      <c r="AY862" s="230" t="s">
        <v>133</v>
      </c>
    </row>
    <row r="863" s="13" customFormat="1">
      <c r="A863" s="13"/>
      <c r="B863" s="219"/>
      <c r="C863" s="220"/>
      <c r="D863" s="221" t="s">
        <v>144</v>
      </c>
      <c r="E863" s="222" t="s">
        <v>19</v>
      </c>
      <c r="F863" s="223" t="s">
        <v>812</v>
      </c>
      <c r="G863" s="220"/>
      <c r="H863" s="224">
        <v>19</v>
      </c>
      <c r="I863" s="225"/>
      <c r="J863" s="220"/>
      <c r="K863" s="220"/>
      <c r="L863" s="226"/>
      <c r="M863" s="227"/>
      <c r="N863" s="228"/>
      <c r="O863" s="228"/>
      <c r="P863" s="228"/>
      <c r="Q863" s="228"/>
      <c r="R863" s="228"/>
      <c r="S863" s="228"/>
      <c r="T863" s="229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0" t="s">
        <v>144</v>
      </c>
      <c r="AU863" s="230" t="s">
        <v>81</v>
      </c>
      <c r="AV863" s="13" t="s">
        <v>81</v>
      </c>
      <c r="AW863" s="13" t="s">
        <v>33</v>
      </c>
      <c r="AX863" s="13" t="s">
        <v>72</v>
      </c>
      <c r="AY863" s="230" t="s">
        <v>133</v>
      </c>
    </row>
    <row r="864" s="14" customFormat="1">
      <c r="A864" s="14"/>
      <c r="B864" s="231"/>
      <c r="C864" s="232"/>
      <c r="D864" s="221" t="s">
        <v>144</v>
      </c>
      <c r="E864" s="233" t="s">
        <v>19</v>
      </c>
      <c r="F864" s="234" t="s">
        <v>146</v>
      </c>
      <c r="G864" s="232"/>
      <c r="H864" s="235">
        <v>27.760000000000002</v>
      </c>
      <c r="I864" s="236"/>
      <c r="J864" s="232"/>
      <c r="K864" s="232"/>
      <c r="L864" s="237"/>
      <c r="M864" s="238"/>
      <c r="N864" s="239"/>
      <c r="O864" s="239"/>
      <c r="P864" s="239"/>
      <c r="Q864" s="239"/>
      <c r="R864" s="239"/>
      <c r="S864" s="239"/>
      <c r="T864" s="240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1" t="s">
        <v>144</v>
      </c>
      <c r="AU864" s="241" t="s">
        <v>81</v>
      </c>
      <c r="AV864" s="14" t="s">
        <v>140</v>
      </c>
      <c r="AW864" s="14" t="s">
        <v>33</v>
      </c>
      <c r="AX864" s="14" t="s">
        <v>79</v>
      </c>
      <c r="AY864" s="241" t="s">
        <v>133</v>
      </c>
    </row>
    <row r="865" s="2" customFormat="1" ht="16.5" customHeight="1">
      <c r="A865" s="39"/>
      <c r="B865" s="40"/>
      <c r="C865" s="201" t="s">
        <v>818</v>
      </c>
      <c r="D865" s="201" t="s">
        <v>135</v>
      </c>
      <c r="E865" s="202" t="s">
        <v>819</v>
      </c>
      <c r="F865" s="203" t="s">
        <v>820</v>
      </c>
      <c r="G865" s="204" t="s">
        <v>150</v>
      </c>
      <c r="H865" s="205">
        <v>27.760000000000002</v>
      </c>
      <c r="I865" s="206"/>
      <c r="J865" s="207">
        <f>ROUND(I865*H865,2)</f>
        <v>0</v>
      </c>
      <c r="K865" s="203" t="s">
        <v>139</v>
      </c>
      <c r="L865" s="45"/>
      <c r="M865" s="208" t="s">
        <v>19</v>
      </c>
      <c r="N865" s="209" t="s">
        <v>43</v>
      </c>
      <c r="O865" s="85"/>
      <c r="P865" s="210">
        <f>O865*H865</f>
        <v>0</v>
      </c>
      <c r="Q865" s="210">
        <v>0.00013999999999999999</v>
      </c>
      <c r="R865" s="210">
        <f>Q865*H865</f>
        <v>0.0038863999999999999</v>
      </c>
      <c r="S865" s="210">
        <v>0</v>
      </c>
      <c r="T865" s="211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12" t="s">
        <v>256</v>
      </c>
      <c r="AT865" s="212" t="s">
        <v>135</v>
      </c>
      <c r="AU865" s="212" t="s">
        <v>81</v>
      </c>
      <c r="AY865" s="18" t="s">
        <v>133</v>
      </c>
      <c r="BE865" s="213">
        <f>IF(N865="základní",J865,0)</f>
        <v>0</v>
      </c>
      <c r="BF865" s="213">
        <f>IF(N865="snížená",J865,0)</f>
        <v>0</v>
      </c>
      <c r="BG865" s="213">
        <f>IF(N865="zákl. přenesená",J865,0)</f>
        <v>0</v>
      </c>
      <c r="BH865" s="213">
        <f>IF(N865="sníž. přenesená",J865,0)</f>
        <v>0</v>
      </c>
      <c r="BI865" s="213">
        <f>IF(N865="nulová",J865,0)</f>
        <v>0</v>
      </c>
      <c r="BJ865" s="18" t="s">
        <v>79</v>
      </c>
      <c r="BK865" s="213">
        <f>ROUND(I865*H865,2)</f>
        <v>0</v>
      </c>
      <c r="BL865" s="18" t="s">
        <v>256</v>
      </c>
      <c r="BM865" s="212" t="s">
        <v>821</v>
      </c>
    </row>
    <row r="866" s="2" customFormat="1">
      <c r="A866" s="39"/>
      <c r="B866" s="40"/>
      <c r="C866" s="41"/>
      <c r="D866" s="214" t="s">
        <v>142</v>
      </c>
      <c r="E866" s="41"/>
      <c r="F866" s="215" t="s">
        <v>822</v>
      </c>
      <c r="G866" s="41"/>
      <c r="H866" s="41"/>
      <c r="I866" s="216"/>
      <c r="J866" s="41"/>
      <c r="K866" s="41"/>
      <c r="L866" s="45"/>
      <c r="M866" s="217"/>
      <c r="N866" s="218"/>
      <c r="O866" s="85"/>
      <c r="P866" s="85"/>
      <c r="Q866" s="85"/>
      <c r="R866" s="85"/>
      <c r="S866" s="85"/>
      <c r="T866" s="86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142</v>
      </c>
      <c r="AU866" s="18" t="s">
        <v>81</v>
      </c>
    </row>
    <row r="867" s="15" customFormat="1">
      <c r="A867" s="15"/>
      <c r="B867" s="242"/>
      <c r="C867" s="243"/>
      <c r="D867" s="221" t="s">
        <v>144</v>
      </c>
      <c r="E867" s="244" t="s">
        <v>19</v>
      </c>
      <c r="F867" s="245" t="s">
        <v>809</v>
      </c>
      <c r="G867" s="243"/>
      <c r="H867" s="244" t="s">
        <v>19</v>
      </c>
      <c r="I867" s="246"/>
      <c r="J867" s="243"/>
      <c r="K867" s="243"/>
      <c r="L867" s="247"/>
      <c r="M867" s="248"/>
      <c r="N867" s="249"/>
      <c r="O867" s="249"/>
      <c r="P867" s="249"/>
      <c r="Q867" s="249"/>
      <c r="R867" s="249"/>
      <c r="S867" s="249"/>
      <c r="T867" s="250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51" t="s">
        <v>144</v>
      </c>
      <c r="AU867" s="251" t="s">
        <v>81</v>
      </c>
      <c r="AV867" s="15" t="s">
        <v>79</v>
      </c>
      <c r="AW867" s="15" t="s">
        <v>33</v>
      </c>
      <c r="AX867" s="15" t="s">
        <v>72</v>
      </c>
      <c r="AY867" s="251" t="s">
        <v>133</v>
      </c>
    </row>
    <row r="868" s="13" customFormat="1">
      <c r="A868" s="13"/>
      <c r="B868" s="219"/>
      <c r="C868" s="220"/>
      <c r="D868" s="221" t="s">
        <v>144</v>
      </c>
      <c r="E868" s="222" t="s">
        <v>19</v>
      </c>
      <c r="F868" s="223" t="s">
        <v>810</v>
      </c>
      <c r="G868" s="220"/>
      <c r="H868" s="224">
        <v>2.8799999999999999</v>
      </c>
      <c r="I868" s="225"/>
      <c r="J868" s="220"/>
      <c r="K868" s="220"/>
      <c r="L868" s="226"/>
      <c r="M868" s="227"/>
      <c r="N868" s="228"/>
      <c r="O868" s="228"/>
      <c r="P868" s="228"/>
      <c r="Q868" s="228"/>
      <c r="R868" s="228"/>
      <c r="S868" s="228"/>
      <c r="T868" s="229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0" t="s">
        <v>144</v>
      </c>
      <c r="AU868" s="230" t="s">
        <v>81</v>
      </c>
      <c r="AV868" s="13" t="s">
        <v>81</v>
      </c>
      <c r="AW868" s="13" t="s">
        <v>33</v>
      </c>
      <c r="AX868" s="13" t="s">
        <v>72</v>
      </c>
      <c r="AY868" s="230" t="s">
        <v>133</v>
      </c>
    </row>
    <row r="869" s="13" customFormat="1">
      <c r="A869" s="13"/>
      <c r="B869" s="219"/>
      <c r="C869" s="220"/>
      <c r="D869" s="221" t="s">
        <v>144</v>
      </c>
      <c r="E869" s="222" t="s">
        <v>19</v>
      </c>
      <c r="F869" s="223" t="s">
        <v>811</v>
      </c>
      <c r="G869" s="220"/>
      <c r="H869" s="224">
        <v>5.8799999999999999</v>
      </c>
      <c r="I869" s="225"/>
      <c r="J869" s="220"/>
      <c r="K869" s="220"/>
      <c r="L869" s="226"/>
      <c r="M869" s="227"/>
      <c r="N869" s="228"/>
      <c r="O869" s="228"/>
      <c r="P869" s="228"/>
      <c r="Q869" s="228"/>
      <c r="R869" s="228"/>
      <c r="S869" s="228"/>
      <c r="T869" s="229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0" t="s">
        <v>144</v>
      </c>
      <c r="AU869" s="230" t="s">
        <v>81</v>
      </c>
      <c r="AV869" s="13" t="s">
        <v>81</v>
      </c>
      <c r="AW869" s="13" t="s">
        <v>33</v>
      </c>
      <c r="AX869" s="13" t="s">
        <v>72</v>
      </c>
      <c r="AY869" s="230" t="s">
        <v>133</v>
      </c>
    </row>
    <row r="870" s="13" customFormat="1">
      <c r="A870" s="13"/>
      <c r="B870" s="219"/>
      <c r="C870" s="220"/>
      <c r="D870" s="221" t="s">
        <v>144</v>
      </c>
      <c r="E870" s="222" t="s">
        <v>19</v>
      </c>
      <c r="F870" s="223" t="s">
        <v>812</v>
      </c>
      <c r="G870" s="220"/>
      <c r="H870" s="224">
        <v>19</v>
      </c>
      <c r="I870" s="225"/>
      <c r="J870" s="220"/>
      <c r="K870" s="220"/>
      <c r="L870" s="226"/>
      <c r="M870" s="227"/>
      <c r="N870" s="228"/>
      <c r="O870" s="228"/>
      <c r="P870" s="228"/>
      <c r="Q870" s="228"/>
      <c r="R870" s="228"/>
      <c r="S870" s="228"/>
      <c r="T870" s="229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0" t="s">
        <v>144</v>
      </c>
      <c r="AU870" s="230" t="s">
        <v>81</v>
      </c>
      <c r="AV870" s="13" t="s">
        <v>81</v>
      </c>
      <c r="AW870" s="13" t="s">
        <v>33</v>
      </c>
      <c r="AX870" s="13" t="s">
        <v>72</v>
      </c>
      <c r="AY870" s="230" t="s">
        <v>133</v>
      </c>
    </row>
    <row r="871" s="14" customFormat="1">
      <c r="A871" s="14"/>
      <c r="B871" s="231"/>
      <c r="C871" s="232"/>
      <c r="D871" s="221" t="s">
        <v>144</v>
      </c>
      <c r="E871" s="233" t="s">
        <v>19</v>
      </c>
      <c r="F871" s="234" t="s">
        <v>146</v>
      </c>
      <c r="G871" s="232"/>
      <c r="H871" s="235">
        <v>27.760000000000002</v>
      </c>
      <c r="I871" s="236"/>
      <c r="J871" s="232"/>
      <c r="K871" s="232"/>
      <c r="L871" s="237"/>
      <c r="M871" s="238"/>
      <c r="N871" s="239"/>
      <c r="O871" s="239"/>
      <c r="P871" s="239"/>
      <c r="Q871" s="239"/>
      <c r="R871" s="239"/>
      <c r="S871" s="239"/>
      <c r="T871" s="240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1" t="s">
        <v>144</v>
      </c>
      <c r="AU871" s="241" t="s">
        <v>81</v>
      </c>
      <c r="AV871" s="14" t="s">
        <v>140</v>
      </c>
      <c r="AW871" s="14" t="s">
        <v>33</v>
      </c>
      <c r="AX871" s="14" t="s">
        <v>79</v>
      </c>
      <c r="AY871" s="241" t="s">
        <v>133</v>
      </c>
    </row>
    <row r="872" s="2" customFormat="1" ht="16.5" customHeight="1">
      <c r="A872" s="39"/>
      <c r="B872" s="40"/>
      <c r="C872" s="201" t="s">
        <v>823</v>
      </c>
      <c r="D872" s="201" t="s">
        <v>135</v>
      </c>
      <c r="E872" s="202" t="s">
        <v>824</v>
      </c>
      <c r="F872" s="203" t="s">
        <v>825</v>
      </c>
      <c r="G872" s="204" t="s">
        <v>150</v>
      </c>
      <c r="H872" s="205">
        <v>27.760000000000002</v>
      </c>
      <c r="I872" s="206"/>
      <c r="J872" s="207">
        <f>ROUND(I872*H872,2)</f>
        <v>0</v>
      </c>
      <c r="K872" s="203" t="s">
        <v>139</v>
      </c>
      <c r="L872" s="45"/>
      <c r="M872" s="208" t="s">
        <v>19</v>
      </c>
      <c r="N872" s="209" t="s">
        <v>43</v>
      </c>
      <c r="O872" s="85"/>
      <c r="P872" s="210">
        <f>O872*H872</f>
        <v>0</v>
      </c>
      <c r="Q872" s="210">
        <v>0.00013999999999999999</v>
      </c>
      <c r="R872" s="210">
        <f>Q872*H872</f>
        <v>0.0038863999999999999</v>
      </c>
      <c r="S872" s="210">
        <v>0</v>
      </c>
      <c r="T872" s="211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12" t="s">
        <v>256</v>
      </c>
      <c r="AT872" s="212" t="s">
        <v>135</v>
      </c>
      <c r="AU872" s="212" t="s">
        <v>81</v>
      </c>
      <c r="AY872" s="18" t="s">
        <v>133</v>
      </c>
      <c r="BE872" s="213">
        <f>IF(N872="základní",J872,0)</f>
        <v>0</v>
      </c>
      <c r="BF872" s="213">
        <f>IF(N872="snížená",J872,0)</f>
        <v>0</v>
      </c>
      <c r="BG872" s="213">
        <f>IF(N872="zákl. přenesená",J872,0)</f>
        <v>0</v>
      </c>
      <c r="BH872" s="213">
        <f>IF(N872="sníž. přenesená",J872,0)</f>
        <v>0</v>
      </c>
      <c r="BI872" s="213">
        <f>IF(N872="nulová",J872,0)</f>
        <v>0</v>
      </c>
      <c r="BJ872" s="18" t="s">
        <v>79</v>
      </c>
      <c r="BK872" s="213">
        <f>ROUND(I872*H872,2)</f>
        <v>0</v>
      </c>
      <c r="BL872" s="18" t="s">
        <v>256</v>
      </c>
      <c r="BM872" s="212" t="s">
        <v>826</v>
      </c>
    </row>
    <row r="873" s="2" customFormat="1">
      <c r="A873" s="39"/>
      <c r="B873" s="40"/>
      <c r="C873" s="41"/>
      <c r="D873" s="214" t="s">
        <v>142</v>
      </c>
      <c r="E873" s="41"/>
      <c r="F873" s="215" t="s">
        <v>827</v>
      </c>
      <c r="G873" s="41"/>
      <c r="H873" s="41"/>
      <c r="I873" s="216"/>
      <c r="J873" s="41"/>
      <c r="K873" s="41"/>
      <c r="L873" s="45"/>
      <c r="M873" s="217"/>
      <c r="N873" s="218"/>
      <c r="O873" s="85"/>
      <c r="P873" s="85"/>
      <c r="Q873" s="85"/>
      <c r="R873" s="85"/>
      <c r="S873" s="85"/>
      <c r="T873" s="86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142</v>
      </c>
      <c r="AU873" s="18" t="s">
        <v>81</v>
      </c>
    </row>
    <row r="874" s="15" customFormat="1">
      <c r="A874" s="15"/>
      <c r="B874" s="242"/>
      <c r="C874" s="243"/>
      <c r="D874" s="221" t="s">
        <v>144</v>
      </c>
      <c r="E874" s="244" t="s">
        <v>19</v>
      </c>
      <c r="F874" s="245" t="s">
        <v>809</v>
      </c>
      <c r="G874" s="243"/>
      <c r="H874" s="244" t="s">
        <v>19</v>
      </c>
      <c r="I874" s="246"/>
      <c r="J874" s="243"/>
      <c r="K874" s="243"/>
      <c r="L874" s="247"/>
      <c r="M874" s="248"/>
      <c r="N874" s="249"/>
      <c r="O874" s="249"/>
      <c r="P874" s="249"/>
      <c r="Q874" s="249"/>
      <c r="R874" s="249"/>
      <c r="S874" s="249"/>
      <c r="T874" s="250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1" t="s">
        <v>144</v>
      </c>
      <c r="AU874" s="251" t="s">
        <v>81</v>
      </c>
      <c r="AV874" s="15" t="s">
        <v>79</v>
      </c>
      <c r="AW874" s="15" t="s">
        <v>33</v>
      </c>
      <c r="AX874" s="15" t="s">
        <v>72</v>
      </c>
      <c r="AY874" s="251" t="s">
        <v>133</v>
      </c>
    </row>
    <row r="875" s="13" customFormat="1">
      <c r="A875" s="13"/>
      <c r="B875" s="219"/>
      <c r="C875" s="220"/>
      <c r="D875" s="221" t="s">
        <v>144</v>
      </c>
      <c r="E875" s="222" t="s">
        <v>19</v>
      </c>
      <c r="F875" s="223" t="s">
        <v>810</v>
      </c>
      <c r="G875" s="220"/>
      <c r="H875" s="224">
        <v>2.8799999999999999</v>
      </c>
      <c r="I875" s="225"/>
      <c r="J875" s="220"/>
      <c r="K875" s="220"/>
      <c r="L875" s="226"/>
      <c r="M875" s="227"/>
      <c r="N875" s="228"/>
      <c r="O875" s="228"/>
      <c r="P875" s="228"/>
      <c r="Q875" s="228"/>
      <c r="R875" s="228"/>
      <c r="S875" s="228"/>
      <c r="T875" s="229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0" t="s">
        <v>144</v>
      </c>
      <c r="AU875" s="230" t="s">
        <v>81</v>
      </c>
      <c r="AV875" s="13" t="s">
        <v>81</v>
      </c>
      <c r="AW875" s="13" t="s">
        <v>33</v>
      </c>
      <c r="AX875" s="13" t="s">
        <v>72</v>
      </c>
      <c r="AY875" s="230" t="s">
        <v>133</v>
      </c>
    </row>
    <row r="876" s="13" customFormat="1">
      <c r="A876" s="13"/>
      <c r="B876" s="219"/>
      <c r="C876" s="220"/>
      <c r="D876" s="221" t="s">
        <v>144</v>
      </c>
      <c r="E876" s="222" t="s">
        <v>19</v>
      </c>
      <c r="F876" s="223" t="s">
        <v>811</v>
      </c>
      <c r="G876" s="220"/>
      <c r="H876" s="224">
        <v>5.8799999999999999</v>
      </c>
      <c r="I876" s="225"/>
      <c r="J876" s="220"/>
      <c r="K876" s="220"/>
      <c r="L876" s="226"/>
      <c r="M876" s="227"/>
      <c r="N876" s="228"/>
      <c r="O876" s="228"/>
      <c r="P876" s="228"/>
      <c r="Q876" s="228"/>
      <c r="R876" s="228"/>
      <c r="S876" s="228"/>
      <c r="T876" s="229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0" t="s">
        <v>144</v>
      </c>
      <c r="AU876" s="230" t="s">
        <v>81</v>
      </c>
      <c r="AV876" s="13" t="s">
        <v>81</v>
      </c>
      <c r="AW876" s="13" t="s">
        <v>33</v>
      </c>
      <c r="AX876" s="13" t="s">
        <v>72</v>
      </c>
      <c r="AY876" s="230" t="s">
        <v>133</v>
      </c>
    </row>
    <row r="877" s="13" customFormat="1">
      <c r="A877" s="13"/>
      <c r="B877" s="219"/>
      <c r="C877" s="220"/>
      <c r="D877" s="221" t="s">
        <v>144</v>
      </c>
      <c r="E877" s="222" t="s">
        <v>19</v>
      </c>
      <c r="F877" s="223" t="s">
        <v>812</v>
      </c>
      <c r="G877" s="220"/>
      <c r="H877" s="224">
        <v>19</v>
      </c>
      <c r="I877" s="225"/>
      <c r="J877" s="220"/>
      <c r="K877" s="220"/>
      <c r="L877" s="226"/>
      <c r="M877" s="227"/>
      <c r="N877" s="228"/>
      <c r="O877" s="228"/>
      <c r="P877" s="228"/>
      <c r="Q877" s="228"/>
      <c r="R877" s="228"/>
      <c r="S877" s="228"/>
      <c r="T877" s="229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0" t="s">
        <v>144</v>
      </c>
      <c r="AU877" s="230" t="s">
        <v>81</v>
      </c>
      <c r="AV877" s="13" t="s">
        <v>81</v>
      </c>
      <c r="AW877" s="13" t="s">
        <v>33</v>
      </c>
      <c r="AX877" s="13" t="s">
        <v>72</v>
      </c>
      <c r="AY877" s="230" t="s">
        <v>133</v>
      </c>
    </row>
    <row r="878" s="14" customFormat="1">
      <c r="A878" s="14"/>
      <c r="B878" s="231"/>
      <c r="C878" s="232"/>
      <c r="D878" s="221" t="s">
        <v>144</v>
      </c>
      <c r="E878" s="233" t="s">
        <v>19</v>
      </c>
      <c r="F878" s="234" t="s">
        <v>146</v>
      </c>
      <c r="G878" s="232"/>
      <c r="H878" s="235">
        <v>27.760000000000002</v>
      </c>
      <c r="I878" s="236"/>
      <c r="J878" s="232"/>
      <c r="K878" s="232"/>
      <c r="L878" s="237"/>
      <c r="M878" s="238"/>
      <c r="N878" s="239"/>
      <c r="O878" s="239"/>
      <c r="P878" s="239"/>
      <c r="Q878" s="239"/>
      <c r="R878" s="239"/>
      <c r="S878" s="239"/>
      <c r="T878" s="240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1" t="s">
        <v>144</v>
      </c>
      <c r="AU878" s="241" t="s">
        <v>81</v>
      </c>
      <c r="AV878" s="14" t="s">
        <v>140</v>
      </c>
      <c r="AW878" s="14" t="s">
        <v>33</v>
      </c>
      <c r="AX878" s="14" t="s">
        <v>79</v>
      </c>
      <c r="AY878" s="241" t="s">
        <v>133</v>
      </c>
    </row>
    <row r="879" s="2" customFormat="1" ht="16.5" customHeight="1">
      <c r="A879" s="39"/>
      <c r="B879" s="40"/>
      <c r="C879" s="201" t="s">
        <v>828</v>
      </c>
      <c r="D879" s="201" t="s">
        <v>135</v>
      </c>
      <c r="E879" s="202" t="s">
        <v>829</v>
      </c>
      <c r="F879" s="203" t="s">
        <v>830</v>
      </c>
      <c r="G879" s="204" t="s">
        <v>150</v>
      </c>
      <c r="H879" s="205">
        <v>27.760000000000002</v>
      </c>
      <c r="I879" s="206"/>
      <c r="J879" s="207">
        <f>ROUND(I879*H879,2)</f>
        <v>0</v>
      </c>
      <c r="K879" s="203" t="s">
        <v>139</v>
      </c>
      <c r="L879" s="45"/>
      <c r="M879" s="208" t="s">
        <v>19</v>
      </c>
      <c r="N879" s="209" t="s">
        <v>43</v>
      </c>
      <c r="O879" s="85"/>
      <c r="P879" s="210">
        <f>O879*H879</f>
        <v>0</v>
      </c>
      <c r="Q879" s="210">
        <v>0.00013999999999999999</v>
      </c>
      <c r="R879" s="210">
        <f>Q879*H879</f>
        <v>0.0038863999999999999</v>
      </c>
      <c r="S879" s="210">
        <v>0</v>
      </c>
      <c r="T879" s="211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12" t="s">
        <v>256</v>
      </c>
      <c r="AT879" s="212" t="s">
        <v>135</v>
      </c>
      <c r="AU879" s="212" t="s">
        <v>81</v>
      </c>
      <c r="AY879" s="18" t="s">
        <v>133</v>
      </c>
      <c r="BE879" s="213">
        <f>IF(N879="základní",J879,0)</f>
        <v>0</v>
      </c>
      <c r="BF879" s="213">
        <f>IF(N879="snížená",J879,0)</f>
        <v>0</v>
      </c>
      <c r="BG879" s="213">
        <f>IF(N879="zákl. přenesená",J879,0)</f>
        <v>0</v>
      </c>
      <c r="BH879" s="213">
        <f>IF(N879="sníž. přenesená",J879,0)</f>
        <v>0</v>
      </c>
      <c r="BI879" s="213">
        <f>IF(N879="nulová",J879,0)</f>
        <v>0</v>
      </c>
      <c r="BJ879" s="18" t="s">
        <v>79</v>
      </c>
      <c r="BK879" s="213">
        <f>ROUND(I879*H879,2)</f>
        <v>0</v>
      </c>
      <c r="BL879" s="18" t="s">
        <v>256</v>
      </c>
      <c r="BM879" s="212" t="s">
        <v>831</v>
      </c>
    </row>
    <row r="880" s="2" customFormat="1">
      <c r="A880" s="39"/>
      <c r="B880" s="40"/>
      <c r="C880" s="41"/>
      <c r="D880" s="214" t="s">
        <v>142</v>
      </c>
      <c r="E880" s="41"/>
      <c r="F880" s="215" t="s">
        <v>832</v>
      </c>
      <c r="G880" s="41"/>
      <c r="H880" s="41"/>
      <c r="I880" s="216"/>
      <c r="J880" s="41"/>
      <c r="K880" s="41"/>
      <c r="L880" s="45"/>
      <c r="M880" s="217"/>
      <c r="N880" s="218"/>
      <c r="O880" s="85"/>
      <c r="P880" s="85"/>
      <c r="Q880" s="85"/>
      <c r="R880" s="85"/>
      <c r="S880" s="85"/>
      <c r="T880" s="86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142</v>
      </c>
      <c r="AU880" s="18" t="s">
        <v>81</v>
      </c>
    </row>
    <row r="881" s="15" customFormat="1">
      <c r="A881" s="15"/>
      <c r="B881" s="242"/>
      <c r="C881" s="243"/>
      <c r="D881" s="221" t="s">
        <v>144</v>
      </c>
      <c r="E881" s="244" t="s">
        <v>19</v>
      </c>
      <c r="F881" s="245" t="s">
        <v>809</v>
      </c>
      <c r="G881" s="243"/>
      <c r="H881" s="244" t="s">
        <v>19</v>
      </c>
      <c r="I881" s="246"/>
      <c r="J881" s="243"/>
      <c r="K881" s="243"/>
      <c r="L881" s="247"/>
      <c r="M881" s="248"/>
      <c r="N881" s="249"/>
      <c r="O881" s="249"/>
      <c r="P881" s="249"/>
      <c r="Q881" s="249"/>
      <c r="R881" s="249"/>
      <c r="S881" s="249"/>
      <c r="T881" s="250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51" t="s">
        <v>144</v>
      </c>
      <c r="AU881" s="251" t="s">
        <v>81</v>
      </c>
      <c r="AV881" s="15" t="s">
        <v>79</v>
      </c>
      <c r="AW881" s="15" t="s">
        <v>33</v>
      </c>
      <c r="AX881" s="15" t="s">
        <v>72</v>
      </c>
      <c r="AY881" s="251" t="s">
        <v>133</v>
      </c>
    </row>
    <row r="882" s="13" customFormat="1">
      <c r="A882" s="13"/>
      <c r="B882" s="219"/>
      <c r="C882" s="220"/>
      <c r="D882" s="221" t="s">
        <v>144</v>
      </c>
      <c r="E882" s="222" t="s">
        <v>19</v>
      </c>
      <c r="F882" s="223" t="s">
        <v>810</v>
      </c>
      <c r="G882" s="220"/>
      <c r="H882" s="224">
        <v>2.8799999999999999</v>
      </c>
      <c r="I882" s="225"/>
      <c r="J882" s="220"/>
      <c r="K882" s="220"/>
      <c r="L882" s="226"/>
      <c r="M882" s="227"/>
      <c r="N882" s="228"/>
      <c r="O882" s="228"/>
      <c r="P882" s="228"/>
      <c r="Q882" s="228"/>
      <c r="R882" s="228"/>
      <c r="S882" s="228"/>
      <c r="T882" s="229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0" t="s">
        <v>144</v>
      </c>
      <c r="AU882" s="230" t="s">
        <v>81</v>
      </c>
      <c r="AV882" s="13" t="s">
        <v>81</v>
      </c>
      <c r="AW882" s="13" t="s">
        <v>33</v>
      </c>
      <c r="AX882" s="13" t="s">
        <v>72</v>
      </c>
      <c r="AY882" s="230" t="s">
        <v>133</v>
      </c>
    </row>
    <row r="883" s="13" customFormat="1">
      <c r="A883" s="13"/>
      <c r="B883" s="219"/>
      <c r="C883" s="220"/>
      <c r="D883" s="221" t="s">
        <v>144</v>
      </c>
      <c r="E883" s="222" t="s">
        <v>19</v>
      </c>
      <c r="F883" s="223" t="s">
        <v>811</v>
      </c>
      <c r="G883" s="220"/>
      <c r="H883" s="224">
        <v>5.8799999999999999</v>
      </c>
      <c r="I883" s="225"/>
      <c r="J883" s="220"/>
      <c r="K883" s="220"/>
      <c r="L883" s="226"/>
      <c r="M883" s="227"/>
      <c r="N883" s="228"/>
      <c r="O883" s="228"/>
      <c r="P883" s="228"/>
      <c r="Q883" s="228"/>
      <c r="R883" s="228"/>
      <c r="S883" s="228"/>
      <c r="T883" s="229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0" t="s">
        <v>144</v>
      </c>
      <c r="AU883" s="230" t="s">
        <v>81</v>
      </c>
      <c r="AV883" s="13" t="s">
        <v>81</v>
      </c>
      <c r="AW883" s="13" t="s">
        <v>33</v>
      </c>
      <c r="AX883" s="13" t="s">
        <v>72</v>
      </c>
      <c r="AY883" s="230" t="s">
        <v>133</v>
      </c>
    </row>
    <row r="884" s="13" customFormat="1">
      <c r="A884" s="13"/>
      <c r="B884" s="219"/>
      <c r="C884" s="220"/>
      <c r="D884" s="221" t="s">
        <v>144</v>
      </c>
      <c r="E884" s="222" t="s">
        <v>19</v>
      </c>
      <c r="F884" s="223" t="s">
        <v>812</v>
      </c>
      <c r="G884" s="220"/>
      <c r="H884" s="224">
        <v>19</v>
      </c>
      <c r="I884" s="225"/>
      <c r="J884" s="220"/>
      <c r="K884" s="220"/>
      <c r="L884" s="226"/>
      <c r="M884" s="227"/>
      <c r="N884" s="228"/>
      <c r="O884" s="228"/>
      <c r="P884" s="228"/>
      <c r="Q884" s="228"/>
      <c r="R884" s="228"/>
      <c r="S884" s="228"/>
      <c r="T884" s="229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0" t="s">
        <v>144</v>
      </c>
      <c r="AU884" s="230" t="s">
        <v>81</v>
      </c>
      <c r="AV884" s="13" t="s">
        <v>81</v>
      </c>
      <c r="AW884" s="13" t="s">
        <v>33</v>
      </c>
      <c r="AX884" s="13" t="s">
        <v>72</v>
      </c>
      <c r="AY884" s="230" t="s">
        <v>133</v>
      </c>
    </row>
    <row r="885" s="14" customFormat="1">
      <c r="A885" s="14"/>
      <c r="B885" s="231"/>
      <c r="C885" s="232"/>
      <c r="D885" s="221" t="s">
        <v>144</v>
      </c>
      <c r="E885" s="233" t="s">
        <v>19</v>
      </c>
      <c r="F885" s="234" t="s">
        <v>146</v>
      </c>
      <c r="G885" s="232"/>
      <c r="H885" s="235">
        <v>27.760000000000002</v>
      </c>
      <c r="I885" s="236"/>
      <c r="J885" s="232"/>
      <c r="K885" s="232"/>
      <c r="L885" s="237"/>
      <c r="M885" s="238"/>
      <c r="N885" s="239"/>
      <c r="O885" s="239"/>
      <c r="P885" s="239"/>
      <c r="Q885" s="239"/>
      <c r="R885" s="239"/>
      <c r="S885" s="239"/>
      <c r="T885" s="240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1" t="s">
        <v>144</v>
      </c>
      <c r="AU885" s="241" t="s">
        <v>81</v>
      </c>
      <c r="AV885" s="14" t="s">
        <v>140</v>
      </c>
      <c r="AW885" s="14" t="s">
        <v>33</v>
      </c>
      <c r="AX885" s="14" t="s">
        <v>79</v>
      </c>
      <c r="AY885" s="241" t="s">
        <v>133</v>
      </c>
    </row>
    <row r="886" s="12" customFormat="1" ht="22.8" customHeight="1">
      <c r="A886" s="12"/>
      <c r="B886" s="185"/>
      <c r="C886" s="186"/>
      <c r="D886" s="187" t="s">
        <v>71</v>
      </c>
      <c r="E886" s="199" t="s">
        <v>833</v>
      </c>
      <c r="F886" s="199" t="s">
        <v>834</v>
      </c>
      <c r="G886" s="186"/>
      <c r="H886" s="186"/>
      <c r="I886" s="189"/>
      <c r="J886" s="200">
        <f>BK886</f>
        <v>0</v>
      </c>
      <c r="K886" s="186"/>
      <c r="L886" s="191"/>
      <c r="M886" s="192"/>
      <c r="N886" s="193"/>
      <c r="O886" s="193"/>
      <c r="P886" s="194">
        <f>SUM(P887:P909)</f>
        <v>0</v>
      </c>
      <c r="Q886" s="193"/>
      <c r="R886" s="194">
        <f>SUM(R887:R909)</f>
        <v>2.21522</v>
      </c>
      <c r="S886" s="193"/>
      <c r="T886" s="195">
        <f>SUM(T887:T909)</f>
        <v>0.86831999999999998</v>
      </c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R886" s="196" t="s">
        <v>81</v>
      </c>
      <c r="AT886" s="197" t="s">
        <v>71</v>
      </c>
      <c r="AU886" s="197" t="s">
        <v>79</v>
      </c>
      <c r="AY886" s="196" t="s">
        <v>133</v>
      </c>
      <c r="BK886" s="198">
        <f>SUM(BK887:BK909)</f>
        <v>0</v>
      </c>
    </row>
    <row r="887" s="2" customFormat="1" ht="16.5" customHeight="1">
      <c r="A887" s="39"/>
      <c r="B887" s="40"/>
      <c r="C887" s="201" t="s">
        <v>835</v>
      </c>
      <c r="D887" s="201" t="s">
        <v>135</v>
      </c>
      <c r="E887" s="202" t="s">
        <v>836</v>
      </c>
      <c r="F887" s="203" t="s">
        <v>837</v>
      </c>
      <c r="G887" s="204" t="s">
        <v>150</v>
      </c>
      <c r="H887" s="205">
        <v>48.240000000000002</v>
      </c>
      <c r="I887" s="206"/>
      <c r="J887" s="207">
        <f>ROUND(I887*H887,2)</f>
        <v>0</v>
      </c>
      <c r="K887" s="203" t="s">
        <v>139</v>
      </c>
      <c r="L887" s="45"/>
      <c r="M887" s="208" t="s">
        <v>19</v>
      </c>
      <c r="N887" s="209" t="s">
        <v>43</v>
      </c>
      <c r="O887" s="85"/>
      <c r="P887" s="210">
        <f>O887*H887</f>
        <v>0</v>
      </c>
      <c r="Q887" s="210">
        <v>0</v>
      </c>
      <c r="R887" s="210">
        <f>Q887*H887</f>
        <v>0</v>
      </c>
      <c r="S887" s="210">
        <v>0.017999999999999999</v>
      </c>
      <c r="T887" s="211">
        <f>S887*H887</f>
        <v>0.86831999999999998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12" t="s">
        <v>256</v>
      </c>
      <c r="AT887" s="212" t="s">
        <v>135</v>
      </c>
      <c r="AU887" s="212" t="s">
        <v>81</v>
      </c>
      <c r="AY887" s="18" t="s">
        <v>133</v>
      </c>
      <c r="BE887" s="213">
        <f>IF(N887="základní",J887,0)</f>
        <v>0</v>
      </c>
      <c r="BF887" s="213">
        <f>IF(N887="snížená",J887,0)</f>
        <v>0</v>
      </c>
      <c r="BG887" s="213">
        <f>IF(N887="zákl. přenesená",J887,0)</f>
        <v>0</v>
      </c>
      <c r="BH887" s="213">
        <f>IF(N887="sníž. přenesená",J887,0)</f>
        <v>0</v>
      </c>
      <c r="BI887" s="213">
        <f>IF(N887="nulová",J887,0)</f>
        <v>0</v>
      </c>
      <c r="BJ887" s="18" t="s">
        <v>79</v>
      </c>
      <c r="BK887" s="213">
        <f>ROUND(I887*H887,2)</f>
        <v>0</v>
      </c>
      <c r="BL887" s="18" t="s">
        <v>256</v>
      </c>
      <c r="BM887" s="212" t="s">
        <v>838</v>
      </c>
    </row>
    <row r="888" s="2" customFormat="1">
      <c r="A888" s="39"/>
      <c r="B888" s="40"/>
      <c r="C888" s="41"/>
      <c r="D888" s="214" t="s">
        <v>142</v>
      </c>
      <c r="E888" s="41"/>
      <c r="F888" s="215" t="s">
        <v>839</v>
      </c>
      <c r="G888" s="41"/>
      <c r="H888" s="41"/>
      <c r="I888" s="216"/>
      <c r="J888" s="41"/>
      <c r="K888" s="41"/>
      <c r="L888" s="45"/>
      <c r="M888" s="217"/>
      <c r="N888" s="218"/>
      <c r="O888" s="85"/>
      <c r="P888" s="85"/>
      <c r="Q888" s="85"/>
      <c r="R888" s="85"/>
      <c r="S888" s="85"/>
      <c r="T888" s="86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T888" s="18" t="s">
        <v>142</v>
      </c>
      <c r="AU888" s="18" t="s">
        <v>81</v>
      </c>
    </row>
    <row r="889" s="15" customFormat="1">
      <c r="A889" s="15"/>
      <c r="B889" s="242"/>
      <c r="C889" s="243"/>
      <c r="D889" s="221" t="s">
        <v>144</v>
      </c>
      <c r="E889" s="244" t="s">
        <v>19</v>
      </c>
      <c r="F889" s="245" t="s">
        <v>840</v>
      </c>
      <c r="G889" s="243"/>
      <c r="H889" s="244" t="s">
        <v>19</v>
      </c>
      <c r="I889" s="246"/>
      <c r="J889" s="243"/>
      <c r="K889" s="243"/>
      <c r="L889" s="247"/>
      <c r="M889" s="248"/>
      <c r="N889" s="249"/>
      <c r="O889" s="249"/>
      <c r="P889" s="249"/>
      <c r="Q889" s="249"/>
      <c r="R889" s="249"/>
      <c r="S889" s="249"/>
      <c r="T889" s="250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51" t="s">
        <v>144</v>
      </c>
      <c r="AU889" s="251" t="s">
        <v>81</v>
      </c>
      <c r="AV889" s="15" t="s">
        <v>79</v>
      </c>
      <c r="AW889" s="15" t="s">
        <v>33</v>
      </c>
      <c r="AX889" s="15" t="s">
        <v>72</v>
      </c>
      <c r="AY889" s="251" t="s">
        <v>133</v>
      </c>
    </row>
    <row r="890" s="13" customFormat="1">
      <c r="A890" s="13"/>
      <c r="B890" s="219"/>
      <c r="C890" s="220"/>
      <c r="D890" s="221" t="s">
        <v>144</v>
      </c>
      <c r="E890" s="222" t="s">
        <v>19</v>
      </c>
      <c r="F890" s="223" t="s">
        <v>841</v>
      </c>
      <c r="G890" s="220"/>
      <c r="H890" s="224">
        <v>24.120000000000001</v>
      </c>
      <c r="I890" s="225"/>
      <c r="J890" s="220"/>
      <c r="K890" s="220"/>
      <c r="L890" s="226"/>
      <c r="M890" s="227"/>
      <c r="N890" s="228"/>
      <c r="O890" s="228"/>
      <c r="P890" s="228"/>
      <c r="Q890" s="228"/>
      <c r="R890" s="228"/>
      <c r="S890" s="228"/>
      <c r="T890" s="229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0" t="s">
        <v>144</v>
      </c>
      <c r="AU890" s="230" t="s">
        <v>81</v>
      </c>
      <c r="AV890" s="13" t="s">
        <v>81</v>
      </c>
      <c r="AW890" s="13" t="s">
        <v>33</v>
      </c>
      <c r="AX890" s="13" t="s">
        <v>72</v>
      </c>
      <c r="AY890" s="230" t="s">
        <v>133</v>
      </c>
    </row>
    <row r="891" s="13" customFormat="1">
      <c r="A891" s="13"/>
      <c r="B891" s="219"/>
      <c r="C891" s="220"/>
      <c r="D891" s="221" t="s">
        <v>144</v>
      </c>
      <c r="E891" s="222" t="s">
        <v>19</v>
      </c>
      <c r="F891" s="223" t="s">
        <v>842</v>
      </c>
      <c r="G891" s="220"/>
      <c r="H891" s="224">
        <v>24.120000000000001</v>
      </c>
      <c r="I891" s="225"/>
      <c r="J891" s="220"/>
      <c r="K891" s="220"/>
      <c r="L891" s="226"/>
      <c r="M891" s="227"/>
      <c r="N891" s="228"/>
      <c r="O891" s="228"/>
      <c r="P891" s="228"/>
      <c r="Q891" s="228"/>
      <c r="R891" s="228"/>
      <c r="S891" s="228"/>
      <c r="T891" s="229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0" t="s">
        <v>144</v>
      </c>
      <c r="AU891" s="230" t="s">
        <v>81</v>
      </c>
      <c r="AV891" s="13" t="s">
        <v>81</v>
      </c>
      <c r="AW891" s="13" t="s">
        <v>33</v>
      </c>
      <c r="AX891" s="13" t="s">
        <v>72</v>
      </c>
      <c r="AY891" s="230" t="s">
        <v>133</v>
      </c>
    </row>
    <row r="892" s="14" customFormat="1">
      <c r="A892" s="14"/>
      <c r="B892" s="231"/>
      <c r="C892" s="232"/>
      <c r="D892" s="221" t="s">
        <v>144</v>
      </c>
      <c r="E892" s="233" t="s">
        <v>19</v>
      </c>
      <c r="F892" s="234" t="s">
        <v>146</v>
      </c>
      <c r="G892" s="232"/>
      <c r="H892" s="235">
        <v>48.240000000000002</v>
      </c>
      <c r="I892" s="236"/>
      <c r="J892" s="232"/>
      <c r="K892" s="232"/>
      <c r="L892" s="237"/>
      <c r="M892" s="238"/>
      <c r="N892" s="239"/>
      <c r="O892" s="239"/>
      <c r="P892" s="239"/>
      <c r="Q892" s="239"/>
      <c r="R892" s="239"/>
      <c r="S892" s="239"/>
      <c r="T892" s="240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41" t="s">
        <v>144</v>
      </c>
      <c r="AU892" s="241" t="s">
        <v>81</v>
      </c>
      <c r="AV892" s="14" t="s">
        <v>140</v>
      </c>
      <c r="AW892" s="14" t="s">
        <v>33</v>
      </c>
      <c r="AX892" s="14" t="s">
        <v>79</v>
      </c>
      <c r="AY892" s="241" t="s">
        <v>133</v>
      </c>
    </row>
    <row r="893" s="2" customFormat="1" ht="37.8" customHeight="1">
      <c r="A893" s="39"/>
      <c r="B893" s="40"/>
      <c r="C893" s="201" t="s">
        <v>843</v>
      </c>
      <c r="D893" s="201" t="s">
        <v>135</v>
      </c>
      <c r="E893" s="202" t="s">
        <v>844</v>
      </c>
      <c r="F893" s="203" t="s">
        <v>845</v>
      </c>
      <c r="G893" s="204" t="s">
        <v>150</v>
      </c>
      <c r="H893" s="205">
        <v>54</v>
      </c>
      <c r="I893" s="206"/>
      <c r="J893" s="207">
        <f>ROUND(I893*H893,2)</f>
        <v>0</v>
      </c>
      <c r="K893" s="203" t="s">
        <v>139</v>
      </c>
      <c r="L893" s="45"/>
      <c r="M893" s="208" t="s">
        <v>19</v>
      </c>
      <c r="N893" s="209" t="s">
        <v>43</v>
      </c>
      <c r="O893" s="85"/>
      <c r="P893" s="210">
        <f>O893*H893</f>
        <v>0</v>
      </c>
      <c r="Q893" s="210">
        <v>0.040829999999999998</v>
      </c>
      <c r="R893" s="210">
        <f>Q893*H893</f>
        <v>2.2048199999999998</v>
      </c>
      <c r="S893" s="210">
        <v>0</v>
      </c>
      <c r="T893" s="211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12" t="s">
        <v>256</v>
      </c>
      <c r="AT893" s="212" t="s">
        <v>135</v>
      </c>
      <c r="AU893" s="212" t="s">
        <v>81</v>
      </c>
      <c r="AY893" s="18" t="s">
        <v>133</v>
      </c>
      <c r="BE893" s="213">
        <f>IF(N893="základní",J893,0)</f>
        <v>0</v>
      </c>
      <c r="BF893" s="213">
        <f>IF(N893="snížená",J893,0)</f>
        <v>0</v>
      </c>
      <c r="BG893" s="213">
        <f>IF(N893="zákl. přenesená",J893,0)</f>
        <v>0</v>
      </c>
      <c r="BH893" s="213">
        <f>IF(N893="sníž. přenesená",J893,0)</f>
        <v>0</v>
      </c>
      <c r="BI893" s="213">
        <f>IF(N893="nulová",J893,0)</f>
        <v>0</v>
      </c>
      <c r="BJ893" s="18" t="s">
        <v>79</v>
      </c>
      <c r="BK893" s="213">
        <f>ROUND(I893*H893,2)</f>
        <v>0</v>
      </c>
      <c r="BL893" s="18" t="s">
        <v>256</v>
      </c>
      <c r="BM893" s="212" t="s">
        <v>846</v>
      </c>
    </row>
    <row r="894" s="2" customFormat="1">
      <c r="A894" s="39"/>
      <c r="B894" s="40"/>
      <c r="C894" s="41"/>
      <c r="D894" s="214" t="s">
        <v>142</v>
      </c>
      <c r="E894" s="41"/>
      <c r="F894" s="215" t="s">
        <v>847</v>
      </c>
      <c r="G894" s="41"/>
      <c r="H894" s="41"/>
      <c r="I894" s="216"/>
      <c r="J894" s="41"/>
      <c r="K894" s="41"/>
      <c r="L894" s="45"/>
      <c r="M894" s="217"/>
      <c r="N894" s="218"/>
      <c r="O894" s="85"/>
      <c r="P894" s="85"/>
      <c r="Q894" s="85"/>
      <c r="R894" s="85"/>
      <c r="S894" s="85"/>
      <c r="T894" s="86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142</v>
      </c>
      <c r="AU894" s="18" t="s">
        <v>81</v>
      </c>
    </row>
    <row r="895" s="15" customFormat="1">
      <c r="A895" s="15"/>
      <c r="B895" s="242"/>
      <c r="C895" s="243"/>
      <c r="D895" s="221" t="s">
        <v>144</v>
      </c>
      <c r="E895" s="244" t="s">
        <v>19</v>
      </c>
      <c r="F895" s="245" t="s">
        <v>425</v>
      </c>
      <c r="G895" s="243"/>
      <c r="H895" s="244" t="s">
        <v>19</v>
      </c>
      <c r="I895" s="246"/>
      <c r="J895" s="243"/>
      <c r="K895" s="243"/>
      <c r="L895" s="247"/>
      <c r="M895" s="248"/>
      <c r="N895" s="249"/>
      <c r="O895" s="249"/>
      <c r="P895" s="249"/>
      <c r="Q895" s="249"/>
      <c r="R895" s="249"/>
      <c r="S895" s="249"/>
      <c r="T895" s="250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51" t="s">
        <v>144</v>
      </c>
      <c r="AU895" s="251" t="s">
        <v>81</v>
      </c>
      <c r="AV895" s="15" t="s">
        <v>79</v>
      </c>
      <c r="AW895" s="15" t="s">
        <v>33</v>
      </c>
      <c r="AX895" s="15" t="s">
        <v>72</v>
      </c>
      <c r="AY895" s="251" t="s">
        <v>133</v>
      </c>
    </row>
    <row r="896" s="13" customFormat="1">
      <c r="A896" s="13"/>
      <c r="B896" s="219"/>
      <c r="C896" s="220"/>
      <c r="D896" s="221" t="s">
        <v>144</v>
      </c>
      <c r="E896" s="222" t="s">
        <v>19</v>
      </c>
      <c r="F896" s="223" t="s">
        <v>848</v>
      </c>
      <c r="G896" s="220"/>
      <c r="H896" s="224">
        <v>54</v>
      </c>
      <c r="I896" s="225"/>
      <c r="J896" s="220"/>
      <c r="K896" s="220"/>
      <c r="L896" s="226"/>
      <c r="M896" s="227"/>
      <c r="N896" s="228"/>
      <c r="O896" s="228"/>
      <c r="P896" s="228"/>
      <c r="Q896" s="228"/>
      <c r="R896" s="228"/>
      <c r="S896" s="228"/>
      <c r="T896" s="229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0" t="s">
        <v>144</v>
      </c>
      <c r="AU896" s="230" t="s">
        <v>81</v>
      </c>
      <c r="AV896" s="13" t="s">
        <v>81</v>
      </c>
      <c r="AW896" s="13" t="s">
        <v>33</v>
      </c>
      <c r="AX896" s="13" t="s">
        <v>72</v>
      </c>
      <c r="AY896" s="230" t="s">
        <v>133</v>
      </c>
    </row>
    <row r="897" s="14" customFormat="1">
      <c r="A897" s="14"/>
      <c r="B897" s="231"/>
      <c r="C897" s="232"/>
      <c r="D897" s="221" t="s">
        <v>144</v>
      </c>
      <c r="E897" s="233" t="s">
        <v>19</v>
      </c>
      <c r="F897" s="234" t="s">
        <v>146</v>
      </c>
      <c r="G897" s="232"/>
      <c r="H897" s="235">
        <v>54</v>
      </c>
      <c r="I897" s="236"/>
      <c r="J897" s="232"/>
      <c r="K897" s="232"/>
      <c r="L897" s="237"/>
      <c r="M897" s="238"/>
      <c r="N897" s="239"/>
      <c r="O897" s="239"/>
      <c r="P897" s="239"/>
      <c r="Q897" s="239"/>
      <c r="R897" s="239"/>
      <c r="S897" s="239"/>
      <c r="T897" s="240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1" t="s">
        <v>144</v>
      </c>
      <c r="AU897" s="241" t="s">
        <v>81</v>
      </c>
      <c r="AV897" s="14" t="s">
        <v>140</v>
      </c>
      <c r="AW897" s="14" t="s">
        <v>33</v>
      </c>
      <c r="AX897" s="14" t="s">
        <v>79</v>
      </c>
      <c r="AY897" s="241" t="s">
        <v>133</v>
      </c>
    </row>
    <row r="898" s="2" customFormat="1" ht="16.5" customHeight="1">
      <c r="A898" s="39"/>
      <c r="B898" s="40"/>
      <c r="C898" s="252" t="s">
        <v>849</v>
      </c>
      <c r="D898" s="252" t="s">
        <v>179</v>
      </c>
      <c r="E898" s="253" t="s">
        <v>850</v>
      </c>
      <c r="F898" s="254" t="s">
        <v>851</v>
      </c>
      <c r="G898" s="255" t="s">
        <v>138</v>
      </c>
      <c r="H898" s="256">
        <v>14</v>
      </c>
      <c r="I898" s="257"/>
      <c r="J898" s="258">
        <f>ROUND(I898*H898,2)</f>
        <v>0</v>
      </c>
      <c r="K898" s="254" t="s">
        <v>139</v>
      </c>
      <c r="L898" s="259"/>
      <c r="M898" s="260" t="s">
        <v>19</v>
      </c>
      <c r="N898" s="261" t="s">
        <v>43</v>
      </c>
      <c r="O898" s="85"/>
      <c r="P898" s="210">
        <f>O898*H898</f>
        <v>0</v>
      </c>
      <c r="Q898" s="210">
        <v>0.00069999999999999999</v>
      </c>
      <c r="R898" s="210">
        <f>Q898*H898</f>
        <v>0.0097999999999999997</v>
      </c>
      <c r="S898" s="210">
        <v>0</v>
      </c>
      <c r="T898" s="211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12" t="s">
        <v>290</v>
      </c>
      <c r="AT898" s="212" t="s">
        <v>179</v>
      </c>
      <c r="AU898" s="212" t="s">
        <v>81</v>
      </c>
      <c r="AY898" s="18" t="s">
        <v>133</v>
      </c>
      <c r="BE898" s="213">
        <f>IF(N898="základní",J898,0)</f>
        <v>0</v>
      </c>
      <c r="BF898" s="213">
        <f>IF(N898="snížená",J898,0)</f>
        <v>0</v>
      </c>
      <c r="BG898" s="213">
        <f>IF(N898="zákl. přenesená",J898,0)</f>
        <v>0</v>
      </c>
      <c r="BH898" s="213">
        <f>IF(N898="sníž. přenesená",J898,0)</f>
        <v>0</v>
      </c>
      <c r="BI898" s="213">
        <f>IF(N898="nulová",J898,0)</f>
        <v>0</v>
      </c>
      <c r="BJ898" s="18" t="s">
        <v>79</v>
      </c>
      <c r="BK898" s="213">
        <f>ROUND(I898*H898,2)</f>
        <v>0</v>
      </c>
      <c r="BL898" s="18" t="s">
        <v>256</v>
      </c>
      <c r="BM898" s="212" t="s">
        <v>852</v>
      </c>
    </row>
    <row r="899" s="2" customFormat="1">
      <c r="A899" s="39"/>
      <c r="B899" s="40"/>
      <c r="C899" s="41"/>
      <c r="D899" s="214" t="s">
        <v>142</v>
      </c>
      <c r="E899" s="41"/>
      <c r="F899" s="215" t="s">
        <v>853</v>
      </c>
      <c r="G899" s="41"/>
      <c r="H899" s="41"/>
      <c r="I899" s="216"/>
      <c r="J899" s="41"/>
      <c r="K899" s="41"/>
      <c r="L899" s="45"/>
      <c r="M899" s="217"/>
      <c r="N899" s="218"/>
      <c r="O899" s="85"/>
      <c r="P899" s="85"/>
      <c r="Q899" s="85"/>
      <c r="R899" s="85"/>
      <c r="S899" s="85"/>
      <c r="T899" s="86"/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T899" s="18" t="s">
        <v>142</v>
      </c>
      <c r="AU899" s="18" t="s">
        <v>81</v>
      </c>
    </row>
    <row r="900" s="15" customFormat="1">
      <c r="A900" s="15"/>
      <c r="B900" s="242"/>
      <c r="C900" s="243"/>
      <c r="D900" s="221" t="s">
        <v>144</v>
      </c>
      <c r="E900" s="244" t="s">
        <v>19</v>
      </c>
      <c r="F900" s="245" t="s">
        <v>425</v>
      </c>
      <c r="G900" s="243"/>
      <c r="H900" s="244" t="s">
        <v>19</v>
      </c>
      <c r="I900" s="246"/>
      <c r="J900" s="243"/>
      <c r="K900" s="243"/>
      <c r="L900" s="247"/>
      <c r="M900" s="248"/>
      <c r="N900" s="249"/>
      <c r="O900" s="249"/>
      <c r="P900" s="249"/>
      <c r="Q900" s="249"/>
      <c r="R900" s="249"/>
      <c r="S900" s="249"/>
      <c r="T900" s="250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51" t="s">
        <v>144</v>
      </c>
      <c r="AU900" s="251" t="s">
        <v>81</v>
      </c>
      <c r="AV900" s="15" t="s">
        <v>79</v>
      </c>
      <c r="AW900" s="15" t="s">
        <v>33</v>
      </c>
      <c r="AX900" s="15" t="s">
        <v>72</v>
      </c>
      <c r="AY900" s="251" t="s">
        <v>133</v>
      </c>
    </row>
    <row r="901" s="13" customFormat="1">
      <c r="A901" s="13"/>
      <c r="B901" s="219"/>
      <c r="C901" s="220"/>
      <c r="D901" s="221" t="s">
        <v>144</v>
      </c>
      <c r="E901" s="222" t="s">
        <v>19</v>
      </c>
      <c r="F901" s="223" t="s">
        <v>854</v>
      </c>
      <c r="G901" s="220"/>
      <c r="H901" s="224">
        <v>14</v>
      </c>
      <c r="I901" s="225"/>
      <c r="J901" s="220"/>
      <c r="K901" s="220"/>
      <c r="L901" s="226"/>
      <c r="M901" s="227"/>
      <c r="N901" s="228"/>
      <c r="O901" s="228"/>
      <c r="P901" s="228"/>
      <c r="Q901" s="228"/>
      <c r="R901" s="228"/>
      <c r="S901" s="228"/>
      <c r="T901" s="229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0" t="s">
        <v>144</v>
      </c>
      <c r="AU901" s="230" t="s">
        <v>81</v>
      </c>
      <c r="AV901" s="13" t="s">
        <v>81</v>
      </c>
      <c r="AW901" s="13" t="s">
        <v>33</v>
      </c>
      <c r="AX901" s="13" t="s">
        <v>72</v>
      </c>
      <c r="AY901" s="230" t="s">
        <v>133</v>
      </c>
    </row>
    <row r="902" s="14" customFormat="1">
      <c r="A902" s="14"/>
      <c r="B902" s="231"/>
      <c r="C902" s="232"/>
      <c r="D902" s="221" t="s">
        <v>144</v>
      </c>
      <c r="E902" s="233" t="s">
        <v>19</v>
      </c>
      <c r="F902" s="234" t="s">
        <v>146</v>
      </c>
      <c r="G902" s="232"/>
      <c r="H902" s="235">
        <v>14</v>
      </c>
      <c r="I902" s="236"/>
      <c r="J902" s="232"/>
      <c r="K902" s="232"/>
      <c r="L902" s="237"/>
      <c r="M902" s="238"/>
      <c r="N902" s="239"/>
      <c r="O902" s="239"/>
      <c r="P902" s="239"/>
      <c r="Q902" s="239"/>
      <c r="R902" s="239"/>
      <c r="S902" s="239"/>
      <c r="T902" s="240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41" t="s">
        <v>144</v>
      </c>
      <c r="AU902" s="241" t="s">
        <v>81</v>
      </c>
      <c r="AV902" s="14" t="s">
        <v>140</v>
      </c>
      <c r="AW902" s="14" t="s">
        <v>33</v>
      </c>
      <c r="AX902" s="14" t="s">
        <v>79</v>
      </c>
      <c r="AY902" s="241" t="s">
        <v>133</v>
      </c>
    </row>
    <row r="903" s="2" customFormat="1" ht="16.5" customHeight="1">
      <c r="A903" s="39"/>
      <c r="B903" s="40"/>
      <c r="C903" s="252" t="s">
        <v>855</v>
      </c>
      <c r="D903" s="252" t="s">
        <v>179</v>
      </c>
      <c r="E903" s="253" t="s">
        <v>856</v>
      </c>
      <c r="F903" s="254" t="s">
        <v>857</v>
      </c>
      <c r="G903" s="255" t="s">
        <v>308</v>
      </c>
      <c r="H903" s="256">
        <v>12</v>
      </c>
      <c r="I903" s="257"/>
      <c r="J903" s="258">
        <f>ROUND(I903*H903,2)</f>
        <v>0</v>
      </c>
      <c r="K903" s="254" t="s">
        <v>139</v>
      </c>
      <c r="L903" s="259"/>
      <c r="M903" s="260" t="s">
        <v>19</v>
      </c>
      <c r="N903" s="261" t="s">
        <v>43</v>
      </c>
      <c r="O903" s="85"/>
      <c r="P903" s="210">
        <f>O903*H903</f>
        <v>0</v>
      </c>
      <c r="Q903" s="210">
        <v>5.0000000000000002E-05</v>
      </c>
      <c r="R903" s="210">
        <f>Q903*H903</f>
        <v>0.00060000000000000006</v>
      </c>
      <c r="S903" s="210">
        <v>0</v>
      </c>
      <c r="T903" s="211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12" t="s">
        <v>290</v>
      </c>
      <c r="AT903" s="212" t="s">
        <v>179</v>
      </c>
      <c r="AU903" s="212" t="s">
        <v>81</v>
      </c>
      <c r="AY903" s="18" t="s">
        <v>133</v>
      </c>
      <c r="BE903" s="213">
        <f>IF(N903="základní",J903,0)</f>
        <v>0</v>
      </c>
      <c r="BF903" s="213">
        <f>IF(N903="snížená",J903,0)</f>
        <v>0</v>
      </c>
      <c r="BG903" s="213">
        <f>IF(N903="zákl. přenesená",J903,0)</f>
        <v>0</v>
      </c>
      <c r="BH903" s="213">
        <f>IF(N903="sníž. přenesená",J903,0)</f>
        <v>0</v>
      </c>
      <c r="BI903" s="213">
        <f>IF(N903="nulová",J903,0)</f>
        <v>0</v>
      </c>
      <c r="BJ903" s="18" t="s">
        <v>79</v>
      </c>
      <c r="BK903" s="213">
        <f>ROUND(I903*H903,2)</f>
        <v>0</v>
      </c>
      <c r="BL903" s="18" t="s">
        <v>256</v>
      </c>
      <c r="BM903" s="212" t="s">
        <v>858</v>
      </c>
    </row>
    <row r="904" s="2" customFormat="1">
      <c r="A904" s="39"/>
      <c r="B904" s="40"/>
      <c r="C904" s="41"/>
      <c r="D904" s="214" t="s">
        <v>142</v>
      </c>
      <c r="E904" s="41"/>
      <c r="F904" s="215" t="s">
        <v>859</v>
      </c>
      <c r="G904" s="41"/>
      <c r="H904" s="41"/>
      <c r="I904" s="216"/>
      <c r="J904" s="41"/>
      <c r="K904" s="41"/>
      <c r="L904" s="45"/>
      <c r="M904" s="217"/>
      <c r="N904" s="218"/>
      <c r="O904" s="85"/>
      <c r="P904" s="85"/>
      <c r="Q904" s="85"/>
      <c r="R904" s="85"/>
      <c r="S904" s="85"/>
      <c r="T904" s="86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T904" s="18" t="s">
        <v>142</v>
      </c>
      <c r="AU904" s="18" t="s">
        <v>81</v>
      </c>
    </row>
    <row r="905" s="15" customFormat="1">
      <c r="A905" s="15"/>
      <c r="B905" s="242"/>
      <c r="C905" s="243"/>
      <c r="D905" s="221" t="s">
        <v>144</v>
      </c>
      <c r="E905" s="244" t="s">
        <v>19</v>
      </c>
      <c r="F905" s="245" t="s">
        <v>425</v>
      </c>
      <c r="G905" s="243"/>
      <c r="H905" s="244" t="s">
        <v>19</v>
      </c>
      <c r="I905" s="246"/>
      <c r="J905" s="243"/>
      <c r="K905" s="243"/>
      <c r="L905" s="247"/>
      <c r="M905" s="248"/>
      <c r="N905" s="249"/>
      <c r="O905" s="249"/>
      <c r="P905" s="249"/>
      <c r="Q905" s="249"/>
      <c r="R905" s="249"/>
      <c r="S905" s="249"/>
      <c r="T905" s="250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51" t="s">
        <v>144</v>
      </c>
      <c r="AU905" s="251" t="s">
        <v>81</v>
      </c>
      <c r="AV905" s="15" t="s">
        <v>79</v>
      </c>
      <c r="AW905" s="15" t="s">
        <v>33</v>
      </c>
      <c r="AX905" s="15" t="s">
        <v>72</v>
      </c>
      <c r="AY905" s="251" t="s">
        <v>133</v>
      </c>
    </row>
    <row r="906" s="13" customFormat="1">
      <c r="A906" s="13"/>
      <c r="B906" s="219"/>
      <c r="C906" s="220"/>
      <c r="D906" s="221" t="s">
        <v>144</v>
      </c>
      <c r="E906" s="222" t="s">
        <v>19</v>
      </c>
      <c r="F906" s="223" t="s">
        <v>860</v>
      </c>
      <c r="G906" s="220"/>
      <c r="H906" s="224">
        <v>12</v>
      </c>
      <c r="I906" s="225"/>
      <c r="J906" s="220"/>
      <c r="K906" s="220"/>
      <c r="L906" s="226"/>
      <c r="M906" s="227"/>
      <c r="N906" s="228"/>
      <c r="O906" s="228"/>
      <c r="P906" s="228"/>
      <c r="Q906" s="228"/>
      <c r="R906" s="228"/>
      <c r="S906" s="228"/>
      <c r="T906" s="229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0" t="s">
        <v>144</v>
      </c>
      <c r="AU906" s="230" t="s">
        <v>81</v>
      </c>
      <c r="AV906" s="13" t="s">
        <v>81</v>
      </c>
      <c r="AW906" s="13" t="s">
        <v>33</v>
      </c>
      <c r="AX906" s="13" t="s">
        <v>72</v>
      </c>
      <c r="AY906" s="230" t="s">
        <v>133</v>
      </c>
    </row>
    <row r="907" s="14" customFormat="1">
      <c r="A907" s="14"/>
      <c r="B907" s="231"/>
      <c r="C907" s="232"/>
      <c r="D907" s="221" t="s">
        <v>144</v>
      </c>
      <c r="E907" s="233" t="s">
        <v>19</v>
      </c>
      <c r="F907" s="234" t="s">
        <v>146</v>
      </c>
      <c r="G907" s="232"/>
      <c r="H907" s="235">
        <v>12</v>
      </c>
      <c r="I907" s="236"/>
      <c r="J907" s="232"/>
      <c r="K907" s="232"/>
      <c r="L907" s="237"/>
      <c r="M907" s="238"/>
      <c r="N907" s="239"/>
      <c r="O907" s="239"/>
      <c r="P907" s="239"/>
      <c r="Q907" s="239"/>
      <c r="R907" s="239"/>
      <c r="S907" s="239"/>
      <c r="T907" s="240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1" t="s">
        <v>144</v>
      </c>
      <c r="AU907" s="241" t="s">
        <v>81</v>
      </c>
      <c r="AV907" s="14" t="s">
        <v>140</v>
      </c>
      <c r="AW907" s="14" t="s">
        <v>33</v>
      </c>
      <c r="AX907" s="14" t="s">
        <v>79</v>
      </c>
      <c r="AY907" s="241" t="s">
        <v>133</v>
      </c>
    </row>
    <row r="908" s="2" customFormat="1" ht="24.15" customHeight="1">
      <c r="A908" s="39"/>
      <c r="B908" s="40"/>
      <c r="C908" s="201" t="s">
        <v>861</v>
      </c>
      <c r="D908" s="201" t="s">
        <v>135</v>
      </c>
      <c r="E908" s="202" t="s">
        <v>862</v>
      </c>
      <c r="F908" s="203" t="s">
        <v>863</v>
      </c>
      <c r="G908" s="204" t="s">
        <v>273</v>
      </c>
      <c r="H908" s="262"/>
      <c r="I908" s="206"/>
      <c r="J908" s="207">
        <f>ROUND(I908*H908,2)</f>
        <v>0</v>
      </c>
      <c r="K908" s="203" t="s">
        <v>139</v>
      </c>
      <c r="L908" s="45"/>
      <c r="M908" s="208" t="s">
        <v>19</v>
      </c>
      <c r="N908" s="209" t="s">
        <v>43</v>
      </c>
      <c r="O908" s="85"/>
      <c r="P908" s="210">
        <f>O908*H908</f>
        <v>0</v>
      </c>
      <c r="Q908" s="210">
        <v>0</v>
      </c>
      <c r="R908" s="210">
        <f>Q908*H908</f>
        <v>0</v>
      </c>
      <c r="S908" s="210">
        <v>0</v>
      </c>
      <c r="T908" s="211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12" t="s">
        <v>256</v>
      </c>
      <c r="AT908" s="212" t="s">
        <v>135</v>
      </c>
      <c r="AU908" s="212" t="s">
        <v>81</v>
      </c>
      <c r="AY908" s="18" t="s">
        <v>133</v>
      </c>
      <c r="BE908" s="213">
        <f>IF(N908="základní",J908,0)</f>
        <v>0</v>
      </c>
      <c r="BF908" s="213">
        <f>IF(N908="snížená",J908,0)</f>
        <v>0</v>
      </c>
      <c r="BG908" s="213">
        <f>IF(N908="zákl. přenesená",J908,0)</f>
        <v>0</v>
      </c>
      <c r="BH908" s="213">
        <f>IF(N908="sníž. přenesená",J908,0)</f>
        <v>0</v>
      </c>
      <c r="BI908" s="213">
        <f>IF(N908="nulová",J908,0)</f>
        <v>0</v>
      </c>
      <c r="BJ908" s="18" t="s">
        <v>79</v>
      </c>
      <c r="BK908" s="213">
        <f>ROUND(I908*H908,2)</f>
        <v>0</v>
      </c>
      <c r="BL908" s="18" t="s">
        <v>256</v>
      </c>
      <c r="BM908" s="212" t="s">
        <v>864</v>
      </c>
    </row>
    <row r="909" s="2" customFormat="1">
      <c r="A909" s="39"/>
      <c r="B909" s="40"/>
      <c r="C909" s="41"/>
      <c r="D909" s="214" t="s">
        <v>142</v>
      </c>
      <c r="E909" s="41"/>
      <c r="F909" s="215" t="s">
        <v>865</v>
      </c>
      <c r="G909" s="41"/>
      <c r="H909" s="41"/>
      <c r="I909" s="216"/>
      <c r="J909" s="41"/>
      <c r="K909" s="41"/>
      <c r="L909" s="45"/>
      <c r="M909" s="217"/>
      <c r="N909" s="218"/>
      <c r="O909" s="85"/>
      <c r="P909" s="85"/>
      <c r="Q909" s="85"/>
      <c r="R909" s="85"/>
      <c r="S909" s="85"/>
      <c r="T909" s="86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T909" s="18" t="s">
        <v>142</v>
      </c>
      <c r="AU909" s="18" t="s">
        <v>81</v>
      </c>
    </row>
    <row r="910" s="12" customFormat="1" ht="25.92" customHeight="1">
      <c r="A910" s="12"/>
      <c r="B910" s="185"/>
      <c r="C910" s="186"/>
      <c r="D910" s="187" t="s">
        <v>71</v>
      </c>
      <c r="E910" s="188" t="s">
        <v>866</v>
      </c>
      <c r="F910" s="188" t="s">
        <v>867</v>
      </c>
      <c r="G910" s="186"/>
      <c r="H910" s="186"/>
      <c r="I910" s="189"/>
      <c r="J910" s="190">
        <f>BK910</f>
        <v>0</v>
      </c>
      <c r="K910" s="186"/>
      <c r="L910" s="191"/>
      <c r="M910" s="192"/>
      <c r="N910" s="193"/>
      <c r="O910" s="193"/>
      <c r="P910" s="194">
        <f>SUM(P911:P945)</f>
        <v>0</v>
      </c>
      <c r="Q910" s="193"/>
      <c r="R910" s="194">
        <f>SUM(R911:R945)</f>
        <v>0</v>
      </c>
      <c r="S910" s="193"/>
      <c r="T910" s="195">
        <f>SUM(T911:T945)</f>
        <v>0</v>
      </c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R910" s="196" t="s">
        <v>140</v>
      </c>
      <c r="AT910" s="197" t="s">
        <v>71</v>
      </c>
      <c r="AU910" s="197" t="s">
        <v>72</v>
      </c>
      <c r="AY910" s="196" t="s">
        <v>133</v>
      </c>
      <c r="BK910" s="198">
        <f>SUM(BK911:BK945)</f>
        <v>0</v>
      </c>
    </row>
    <row r="911" s="2" customFormat="1" ht="16.5" customHeight="1">
      <c r="A911" s="39"/>
      <c r="B911" s="40"/>
      <c r="C911" s="201" t="s">
        <v>868</v>
      </c>
      <c r="D911" s="201" t="s">
        <v>135</v>
      </c>
      <c r="E911" s="202" t="s">
        <v>869</v>
      </c>
      <c r="F911" s="203" t="s">
        <v>870</v>
      </c>
      <c r="G911" s="204" t="s">
        <v>871</v>
      </c>
      <c r="H911" s="205">
        <v>24</v>
      </c>
      <c r="I911" s="206"/>
      <c r="J911" s="207">
        <f>ROUND(I911*H911,2)</f>
        <v>0</v>
      </c>
      <c r="K911" s="203" t="s">
        <v>139</v>
      </c>
      <c r="L911" s="45"/>
      <c r="M911" s="208" t="s">
        <v>19</v>
      </c>
      <c r="N911" s="209" t="s">
        <v>43</v>
      </c>
      <c r="O911" s="85"/>
      <c r="P911" s="210">
        <f>O911*H911</f>
        <v>0</v>
      </c>
      <c r="Q911" s="210">
        <v>0</v>
      </c>
      <c r="R911" s="210">
        <f>Q911*H911</f>
        <v>0</v>
      </c>
      <c r="S911" s="210">
        <v>0</v>
      </c>
      <c r="T911" s="211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12" t="s">
        <v>140</v>
      </c>
      <c r="AT911" s="212" t="s">
        <v>135</v>
      </c>
      <c r="AU911" s="212" t="s">
        <v>79</v>
      </c>
      <c r="AY911" s="18" t="s">
        <v>133</v>
      </c>
      <c r="BE911" s="213">
        <f>IF(N911="základní",J911,0)</f>
        <v>0</v>
      </c>
      <c r="BF911" s="213">
        <f>IF(N911="snížená",J911,0)</f>
        <v>0</v>
      </c>
      <c r="BG911" s="213">
        <f>IF(N911="zákl. přenesená",J911,0)</f>
        <v>0</v>
      </c>
      <c r="BH911" s="213">
        <f>IF(N911="sníž. přenesená",J911,0)</f>
        <v>0</v>
      </c>
      <c r="BI911" s="213">
        <f>IF(N911="nulová",J911,0)</f>
        <v>0</v>
      </c>
      <c r="BJ911" s="18" t="s">
        <v>79</v>
      </c>
      <c r="BK911" s="213">
        <f>ROUND(I911*H911,2)</f>
        <v>0</v>
      </c>
      <c r="BL911" s="18" t="s">
        <v>140</v>
      </c>
      <c r="BM911" s="212" t="s">
        <v>872</v>
      </c>
    </row>
    <row r="912" s="2" customFormat="1">
      <c r="A912" s="39"/>
      <c r="B912" s="40"/>
      <c r="C912" s="41"/>
      <c r="D912" s="214" t="s">
        <v>142</v>
      </c>
      <c r="E912" s="41"/>
      <c r="F912" s="215" t="s">
        <v>873</v>
      </c>
      <c r="G912" s="41"/>
      <c r="H912" s="41"/>
      <c r="I912" s="216"/>
      <c r="J912" s="41"/>
      <c r="K912" s="41"/>
      <c r="L912" s="45"/>
      <c r="M912" s="217"/>
      <c r="N912" s="218"/>
      <c r="O912" s="85"/>
      <c r="P912" s="85"/>
      <c r="Q912" s="85"/>
      <c r="R912" s="85"/>
      <c r="S912" s="85"/>
      <c r="T912" s="86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T912" s="18" t="s">
        <v>142</v>
      </c>
      <c r="AU912" s="18" t="s">
        <v>79</v>
      </c>
    </row>
    <row r="913" s="13" customFormat="1">
      <c r="A913" s="13"/>
      <c r="B913" s="219"/>
      <c r="C913" s="220"/>
      <c r="D913" s="221" t="s">
        <v>144</v>
      </c>
      <c r="E913" s="222" t="s">
        <v>19</v>
      </c>
      <c r="F913" s="223" t="s">
        <v>874</v>
      </c>
      <c r="G913" s="220"/>
      <c r="H913" s="224">
        <v>24</v>
      </c>
      <c r="I913" s="225"/>
      <c r="J913" s="220"/>
      <c r="K913" s="220"/>
      <c r="L913" s="226"/>
      <c r="M913" s="227"/>
      <c r="N913" s="228"/>
      <c r="O913" s="228"/>
      <c r="P913" s="228"/>
      <c r="Q913" s="228"/>
      <c r="R913" s="228"/>
      <c r="S913" s="228"/>
      <c r="T913" s="229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0" t="s">
        <v>144</v>
      </c>
      <c r="AU913" s="230" t="s">
        <v>79</v>
      </c>
      <c r="AV913" s="13" t="s">
        <v>81</v>
      </c>
      <c r="AW913" s="13" t="s">
        <v>33</v>
      </c>
      <c r="AX913" s="13" t="s">
        <v>72</v>
      </c>
      <c r="AY913" s="230" t="s">
        <v>133</v>
      </c>
    </row>
    <row r="914" s="14" customFormat="1">
      <c r="A914" s="14"/>
      <c r="B914" s="231"/>
      <c r="C914" s="232"/>
      <c r="D914" s="221" t="s">
        <v>144</v>
      </c>
      <c r="E914" s="233" t="s">
        <v>19</v>
      </c>
      <c r="F914" s="234" t="s">
        <v>146</v>
      </c>
      <c r="G914" s="232"/>
      <c r="H914" s="235">
        <v>24</v>
      </c>
      <c r="I914" s="236"/>
      <c r="J914" s="232"/>
      <c r="K914" s="232"/>
      <c r="L914" s="237"/>
      <c r="M914" s="238"/>
      <c r="N914" s="239"/>
      <c r="O914" s="239"/>
      <c r="P914" s="239"/>
      <c r="Q914" s="239"/>
      <c r="R914" s="239"/>
      <c r="S914" s="239"/>
      <c r="T914" s="240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1" t="s">
        <v>144</v>
      </c>
      <c r="AU914" s="241" t="s">
        <v>79</v>
      </c>
      <c r="AV914" s="14" t="s">
        <v>140</v>
      </c>
      <c r="AW914" s="14" t="s">
        <v>33</v>
      </c>
      <c r="AX914" s="14" t="s">
        <v>79</v>
      </c>
      <c r="AY914" s="241" t="s">
        <v>133</v>
      </c>
    </row>
    <row r="915" s="2" customFormat="1" ht="16.5" customHeight="1">
      <c r="A915" s="39"/>
      <c r="B915" s="40"/>
      <c r="C915" s="201" t="s">
        <v>875</v>
      </c>
      <c r="D915" s="201" t="s">
        <v>135</v>
      </c>
      <c r="E915" s="202" t="s">
        <v>876</v>
      </c>
      <c r="F915" s="203" t="s">
        <v>877</v>
      </c>
      <c r="G915" s="204" t="s">
        <v>871</v>
      </c>
      <c r="H915" s="205">
        <v>52</v>
      </c>
      <c r="I915" s="206"/>
      <c r="J915" s="207">
        <f>ROUND(I915*H915,2)</f>
        <v>0</v>
      </c>
      <c r="K915" s="203" t="s">
        <v>139</v>
      </c>
      <c r="L915" s="45"/>
      <c r="M915" s="208" t="s">
        <v>19</v>
      </c>
      <c r="N915" s="209" t="s">
        <v>43</v>
      </c>
      <c r="O915" s="85"/>
      <c r="P915" s="210">
        <f>O915*H915</f>
        <v>0</v>
      </c>
      <c r="Q915" s="210">
        <v>0</v>
      </c>
      <c r="R915" s="210">
        <f>Q915*H915</f>
        <v>0</v>
      </c>
      <c r="S915" s="210">
        <v>0</v>
      </c>
      <c r="T915" s="211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12" t="s">
        <v>878</v>
      </c>
      <c r="AT915" s="212" t="s">
        <v>135</v>
      </c>
      <c r="AU915" s="212" t="s">
        <v>79</v>
      </c>
      <c r="AY915" s="18" t="s">
        <v>133</v>
      </c>
      <c r="BE915" s="213">
        <f>IF(N915="základní",J915,0)</f>
        <v>0</v>
      </c>
      <c r="BF915" s="213">
        <f>IF(N915="snížená",J915,0)</f>
        <v>0</v>
      </c>
      <c r="BG915" s="213">
        <f>IF(N915="zákl. přenesená",J915,0)</f>
        <v>0</v>
      </c>
      <c r="BH915" s="213">
        <f>IF(N915="sníž. přenesená",J915,0)</f>
        <v>0</v>
      </c>
      <c r="BI915" s="213">
        <f>IF(N915="nulová",J915,0)</f>
        <v>0</v>
      </c>
      <c r="BJ915" s="18" t="s">
        <v>79</v>
      </c>
      <c r="BK915" s="213">
        <f>ROUND(I915*H915,2)</f>
        <v>0</v>
      </c>
      <c r="BL915" s="18" t="s">
        <v>878</v>
      </c>
      <c r="BM915" s="212" t="s">
        <v>879</v>
      </c>
    </row>
    <row r="916" s="2" customFormat="1">
      <c r="A916" s="39"/>
      <c r="B916" s="40"/>
      <c r="C916" s="41"/>
      <c r="D916" s="214" t="s">
        <v>142</v>
      </c>
      <c r="E916" s="41"/>
      <c r="F916" s="215" t="s">
        <v>880</v>
      </c>
      <c r="G916" s="41"/>
      <c r="H916" s="41"/>
      <c r="I916" s="216"/>
      <c r="J916" s="41"/>
      <c r="K916" s="41"/>
      <c r="L916" s="45"/>
      <c r="M916" s="217"/>
      <c r="N916" s="218"/>
      <c r="O916" s="85"/>
      <c r="P916" s="85"/>
      <c r="Q916" s="85"/>
      <c r="R916" s="85"/>
      <c r="S916" s="85"/>
      <c r="T916" s="86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T916" s="18" t="s">
        <v>142</v>
      </c>
      <c r="AU916" s="18" t="s">
        <v>79</v>
      </c>
    </row>
    <row r="917" s="13" customFormat="1">
      <c r="A917" s="13"/>
      <c r="B917" s="219"/>
      <c r="C917" s="220"/>
      <c r="D917" s="221" t="s">
        <v>144</v>
      </c>
      <c r="E917" s="222" t="s">
        <v>19</v>
      </c>
      <c r="F917" s="223" t="s">
        <v>881</v>
      </c>
      <c r="G917" s="220"/>
      <c r="H917" s="224">
        <v>24</v>
      </c>
      <c r="I917" s="225"/>
      <c r="J917" s="220"/>
      <c r="K917" s="220"/>
      <c r="L917" s="226"/>
      <c r="M917" s="227"/>
      <c r="N917" s="228"/>
      <c r="O917" s="228"/>
      <c r="P917" s="228"/>
      <c r="Q917" s="228"/>
      <c r="R917" s="228"/>
      <c r="S917" s="228"/>
      <c r="T917" s="229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0" t="s">
        <v>144</v>
      </c>
      <c r="AU917" s="230" t="s">
        <v>79</v>
      </c>
      <c r="AV917" s="13" t="s">
        <v>81</v>
      </c>
      <c r="AW917" s="13" t="s">
        <v>33</v>
      </c>
      <c r="AX917" s="13" t="s">
        <v>72</v>
      </c>
      <c r="AY917" s="230" t="s">
        <v>133</v>
      </c>
    </row>
    <row r="918" s="13" customFormat="1">
      <c r="A918" s="13"/>
      <c r="B918" s="219"/>
      <c r="C918" s="220"/>
      <c r="D918" s="221" t="s">
        <v>144</v>
      </c>
      <c r="E918" s="222" t="s">
        <v>19</v>
      </c>
      <c r="F918" s="223" t="s">
        <v>882</v>
      </c>
      <c r="G918" s="220"/>
      <c r="H918" s="224">
        <v>24</v>
      </c>
      <c r="I918" s="225"/>
      <c r="J918" s="220"/>
      <c r="K918" s="220"/>
      <c r="L918" s="226"/>
      <c r="M918" s="227"/>
      <c r="N918" s="228"/>
      <c r="O918" s="228"/>
      <c r="P918" s="228"/>
      <c r="Q918" s="228"/>
      <c r="R918" s="228"/>
      <c r="S918" s="228"/>
      <c r="T918" s="229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0" t="s">
        <v>144</v>
      </c>
      <c r="AU918" s="230" t="s">
        <v>79</v>
      </c>
      <c r="AV918" s="13" t="s">
        <v>81</v>
      </c>
      <c r="AW918" s="13" t="s">
        <v>33</v>
      </c>
      <c r="AX918" s="13" t="s">
        <v>72</v>
      </c>
      <c r="AY918" s="230" t="s">
        <v>133</v>
      </c>
    </row>
    <row r="919" s="13" customFormat="1">
      <c r="A919" s="13"/>
      <c r="B919" s="219"/>
      <c r="C919" s="220"/>
      <c r="D919" s="221" t="s">
        <v>144</v>
      </c>
      <c r="E919" s="222" t="s">
        <v>19</v>
      </c>
      <c r="F919" s="223" t="s">
        <v>883</v>
      </c>
      <c r="G919" s="220"/>
      <c r="H919" s="224">
        <v>4</v>
      </c>
      <c r="I919" s="225"/>
      <c r="J919" s="220"/>
      <c r="K919" s="220"/>
      <c r="L919" s="226"/>
      <c r="M919" s="227"/>
      <c r="N919" s="228"/>
      <c r="O919" s="228"/>
      <c r="P919" s="228"/>
      <c r="Q919" s="228"/>
      <c r="R919" s="228"/>
      <c r="S919" s="228"/>
      <c r="T919" s="229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0" t="s">
        <v>144</v>
      </c>
      <c r="AU919" s="230" t="s">
        <v>79</v>
      </c>
      <c r="AV919" s="13" t="s">
        <v>81</v>
      </c>
      <c r="AW919" s="13" t="s">
        <v>33</v>
      </c>
      <c r="AX919" s="13" t="s">
        <v>72</v>
      </c>
      <c r="AY919" s="230" t="s">
        <v>133</v>
      </c>
    </row>
    <row r="920" s="14" customFormat="1">
      <c r="A920" s="14"/>
      <c r="B920" s="231"/>
      <c r="C920" s="232"/>
      <c r="D920" s="221" t="s">
        <v>144</v>
      </c>
      <c r="E920" s="233" t="s">
        <v>19</v>
      </c>
      <c r="F920" s="234" t="s">
        <v>146</v>
      </c>
      <c r="G920" s="232"/>
      <c r="H920" s="235">
        <v>52</v>
      </c>
      <c r="I920" s="236"/>
      <c r="J920" s="232"/>
      <c r="K920" s="232"/>
      <c r="L920" s="237"/>
      <c r="M920" s="238"/>
      <c r="N920" s="239"/>
      <c r="O920" s="239"/>
      <c r="P920" s="239"/>
      <c r="Q920" s="239"/>
      <c r="R920" s="239"/>
      <c r="S920" s="239"/>
      <c r="T920" s="240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41" t="s">
        <v>144</v>
      </c>
      <c r="AU920" s="241" t="s">
        <v>79</v>
      </c>
      <c r="AV920" s="14" t="s">
        <v>140</v>
      </c>
      <c r="AW920" s="14" t="s">
        <v>33</v>
      </c>
      <c r="AX920" s="14" t="s">
        <v>79</v>
      </c>
      <c r="AY920" s="241" t="s">
        <v>133</v>
      </c>
    </row>
    <row r="921" s="2" customFormat="1" ht="16.5" customHeight="1">
      <c r="A921" s="39"/>
      <c r="B921" s="40"/>
      <c r="C921" s="201" t="s">
        <v>884</v>
      </c>
      <c r="D921" s="201" t="s">
        <v>135</v>
      </c>
      <c r="E921" s="202" t="s">
        <v>885</v>
      </c>
      <c r="F921" s="203" t="s">
        <v>886</v>
      </c>
      <c r="G921" s="204" t="s">
        <v>871</v>
      </c>
      <c r="H921" s="205">
        <v>136</v>
      </c>
      <c r="I921" s="206"/>
      <c r="J921" s="207">
        <f>ROUND(I921*H921,2)</f>
        <v>0</v>
      </c>
      <c r="K921" s="203" t="s">
        <v>139</v>
      </c>
      <c r="L921" s="45"/>
      <c r="M921" s="208" t="s">
        <v>19</v>
      </c>
      <c r="N921" s="209" t="s">
        <v>43</v>
      </c>
      <c r="O921" s="85"/>
      <c r="P921" s="210">
        <f>O921*H921</f>
        <v>0</v>
      </c>
      <c r="Q921" s="210">
        <v>0</v>
      </c>
      <c r="R921" s="210">
        <f>Q921*H921</f>
        <v>0</v>
      </c>
      <c r="S921" s="210">
        <v>0</v>
      </c>
      <c r="T921" s="211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12" t="s">
        <v>878</v>
      </c>
      <c r="AT921" s="212" t="s">
        <v>135</v>
      </c>
      <c r="AU921" s="212" t="s">
        <v>79</v>
      </c>
      <c r="AY921" s="18" t="s">
        <v>133</v>
      </c>
      <c r="BE921" s="213">
        <f>IF(N921="základní",J921,0)</f>
        <v>0</v>
      </c>
      <c r="BF921" s="213">
        <f>IF(N921="snížená",J921,0)</f>
        <v>0</v>
      </c>
      <c r="BG921" s="213">
        <f>IF(N921="zákl. přenesená",J921,0)</f>
        <v>0</v>
      </c>
      <c r="BH921" s="213">
        <f>IF(N921="sníž. přenesená",J921,0)</f>
        <v>0</v>
      </c>
      <c r="BI921" s="213">
        <f>IF(N921="nulová",J921,0)</f>
        <v>0</v>
      </c>
      <c r="BJ921" s="18" t="s">
        <v>79</v>
      </c>
      <c r="BK921" s="213">
        <f>ROUND(I921*H921,2)</f>
        <v>0</v>
      </c>
      <c r="BL921" s="18" t="s">
        <v>878</v>
      </c>
      <c r="BM921" s="212" t="s">
        <v>887</v>
      </c>
    </row>
    <row r="922" s="2" customFormat="1">
      <c r="A922" s="39"/>
      <c r="B922" s="40"/>
      <c r="C922" s="41"/>
      <c r="D922" s="214" t="s">
        <v>142</v>
      </c>
      <c r="E922" s="41"/>
      <c r="F922" s="215" t="s">
        <v>888</v>
      </c>
      <c r="G922" s="41"/>
      <c r="H922" s="41"/>
      <c r="I922" s="216"/>
      <c r="J922" s="41"/>
      <c r="K922" s="41"/>
      <c r="L922" s="45"/>
      <c r="M922" s="217"/>
      <c r="N922" s="218"/>
      <c r="O922" s="85"/>
      <c r="P922" s="85"/>
      <c r="Q922" s="85"/>
      <c r="R922" s="85"/>
      <c r="S922" s="85"/>
      <c r="T922" s="86"/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T922" s="18" t="s">
        <v>142</v>
      </c>
      <c r="AU922" s="18" t="s">
        <v>79</v>
      </c>
    </row>
    <row r="923" s="13" customFormat="1">
      <c r="A923" s="13"/>
      <c r="B923" s="219"/>
      <c r="C923" s="220"/>
      <c r="D923" s="221" t="s">
        <v>144</v>
      </c>
      <c r="E923" s="222" t="s">
        <v>19</v>
      </c>
      <c r="F923" s="223" t="s">
        <v>889</v>
      </c>
      <c r="G923" s="220"/>
      <c r="H923" s="224">
        <v>48</v>
      </c>
      <c r="I923" s="225"/>
      <c r="J923" s="220"/>
      <c r="K923" s="220"/>
      <c r="L923" s="226"/>
      <c r="M923" s="227"/>
      <c r="N923" s="228"/>
      <c r="O923" s="228"/>
      <c r="P923" s="228"/>
      <c r="Q923" s="228"/>
      <c r="R923" s="228"/>
      <c r="S923" s="228"/>
      <c r="T923" s="229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0" t="s">
        <v>144</v>
      </c>
      <c r="AU923" s="230" t="s">
        <v>79</v>
      </c>
      <c r="AV923" s="13" t="s">
        <v>81</v>
      </c>
      <c r="AW923" s="13" t="s">
        <v>33</v>
      </c>
      <c r="AX923" s="13" t="s">
        <v>72</v>
      </c>
      <c r="AY923" s="230" t="s">
        <v>133</v>
      </c>
    </row>
    <row r="924" s="13" customFormat="1">
      <c r="A924" s="13"/>
      <c r="B924" s="219"/>
      <c r="C924" s="220"/>
      <c r="D924" s="221" t="s">
        <v>144</v>
      </c>
      <c r="E924" s="222" t="s">
        <v>19</v>
      </c>
      <c r="F924" s="223" t="s">
        <v>890</v>
      </c>
      <c r="G924" s="220"/>
      <c r="H924" s="224">
        <v>48</v>
      </c>
      <c r="I924" s="225"/>
      <c r="J924" s="220"/>
      <c r="K924" s="220"/>
      <c r="L924" s="226"/>
      <c r="M924" s="227"/>
      <c r="N924" s="228"/>
      <c r="O924" s="228"/>
      <c r="P924" s="228"/>
      <c r="Q924" s="228"/>
      <c r="R924" s="228"/>
      <c r="S924" s="228"/>
      <c r="T924" s="229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0" t="s">
        <v>144</v>
      </c>
      <c r="AU924" s="230" t="s">
        <v>79</v>
      </c>
      <c r="AV924" s="13" t="s">
        <v>81</v>
      </c>
      <c r="AW924" s="13" t="s">
        <v>33</v>
      </c>
      <c r="AX924" s="13" t="s">
        <v>72</v>
      </c>
      <c r="AY924" s="230" t="s">
        <v>133</v>
      </c>
    </row>
    <row r="925" s="13" customFormat="1">
      <c r="A925" s="13"/>
      <c r="B925" s="219"/>
      <c r="C925" s="220"/>
      <c r="D925" s="221" t="s">
        <v>144</v>
      </c>
      <c r="E925" s="222" t="s">
        <v>19</v>
      </c>
      <c r="F925" s="223" t="s">
        <v>891</v>
      </c>
      <c r="G925" s="220"/>
      <c r="H925" s="224">
        <v>24</v>
      </c>
      <c r="I925" s="225"/>
      <c r="J925" s="220"/>
      <c r="K925" s="220"/>
      <c r="L925" s="226"/>
      <c r="M925" s="227"/>
      <c r="N925" s="228"/>
      <c r="O925" s="228"/>
      <c r="P925" s="228"/>
      <c r="Q925" s="228"/>
      <c r="R925" s="228"/>
      <c r="S925" s="228"/>
      <c r="T925" s="229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0" t="s">
        <v>144</v>
      </c>
      <c r="AU925" s="230" t="s">
        <v>79</v>
      </c>
      <c r="AV925" s="13" t="s">
        <v>81</v>
      </c>
      <c r="AW925" s="13" t="s">
        <v>33</v>
      </c>
      <c r="AX925" s="13" t="s">
        <v>72</v>
      </c>
      <c r="AY925" s="230" t="s">
        <v>133</v>
      </c>
    </row>
    <row r="926" s="13" customFormat="1">
      <c r="A926" s="13"/>
      <c r="B926" s="219"/>
      <c r="C926" s="220"/>
      <c r="D926" s="221" t="s">
        <v>144</v>
      </c>
      <c r="E926" s="222" t="s">
        <v>19</v>
      </c>
      <c r="F926" s="223" t="s">
        <v>892</v>
      </c>
      <c r="G926" s="220"/>
      <c r="H926" s="224">
        <v>16</v>
      </c>
      <c r="I926" s="225"/>
      <c r="J926" s="220"/>
      <c r="K926" s="220"/>
      <c r="L926" s="226"/>
      <c r="M926" s="227"/>
      <c r="N926" s="228"/>
      <c r="O926" s="228"/>
      <c r="P926" s="228"/>
      <c r="Q926" s="228"/>
      <c r="R926" s="228"/>
      <c r="S926" s="228"/>
      <c r="T926" s="229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0" t="s">
        <v>144</v>
      </c>
      <c r="AU926" s="230" t="s">
        <v>79</v>
      </c>
      <c r="AV926" s="13" t="s">
        <v>81</v>
      </c>
      <c r="AW926" s="13" t="s">
        <v>33</v>
      </c>
      <c r="AX926" s="13" t="s">
        <v>72</v>
      </c>
      <c r="AY926" s="230" t="s">
        <v>133</v>
      </c>
    </row>
    <row r="927" s="14" customFormat="1">
      <c r="A927" s="14"/>
      <c r="B927" s="231"/>
      <c r="C927" s="232"/>
      <c r="D927" s="221" t="s">
        <v>144</v>
      </c>
      <c r="E927" s="233" t="s">
        <v>19</v>
      </c>
      <c r="F927" s="234" t="s">
        <v>146</v>
      </c>
      <c r="G927" s="232"/>
      <c r="H927" s="235">
        <v>136</v>
      </c>
      <c r="I927" s="236"/>
      <c r="J927" s="232"/>
      <c r="K927" s="232"/>
      <c r="L927" s="237"/>
      <c r="M927" s="238"/>
      <c r="N927" s="239"/>
      <c r="O927" s="239"/>
      <c r="P927" s="239"/>
      <c r="Q927" s="239"/>
      <c r="R927" s="239"/>
      <c r="S927" s="239"/>
      <c r="T927" s="240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1" t="s">
        <v>144</v>
      </c>
      <c r="AU927" s="241" t="s">
        <v>79</v>
      </c>
      <c r="AV927" s="14" t="s">
        <v>140</v>
      </c>
      <c r="AW927" s="14" t="s">
        <v>33</v>
      </c>
      <c r="AX927" s="14" t="s">
        <v>79</v>
      </c>
      <c r="AY927" s="241" t="s">
        <v>133</v>
      </c>
    </row>
    <row r="928" s="2" customFormat="1" ht="24.15" customHeight="1">
      <c r="A928" s="39"/>
      <c r="B928" s="40"/>
      <c r="C928" s="201" t="s">
        <v>893</v>
      </c>
      <c r="D928" s="201" t="s">
        <v>135</v>
      </c>
      <c r="E928" s="202" t="s">
        <v>894</v>
      </c>
      <c r="F928" s="203" t="s">
        <v>895</v>
      </c>
      <c r="G928" s="204" t="s">
        <v>871</v>
      </c>
      <c r="H928" s="205">
        <v>96</v>
      </c>
      <c r="I928" s="206"/>
      <c r="J928" s="207">
        <f>ROUND(I928*H928,2)</f>
        <v>0</v>
      </c>
      <c r="K928" s="203" t="s">
        <v>139</v>
      </c>
      <c r="L928" s="45"/>
      <c r="M928" s="208" t="s">
        <v>19</v>
      </c>
      <c r="N928" s="209" t="s">
        <v>43</v>
      </c>
      <c r="O928" s="85"/>
      <c r="P928" s="210">
        <f>O928*H928</f>
        <v>0</v>
      </c>
      <c r="Q928" s="210">
        <v>0</v>
      </c>
      <c r="R928" s="210">
        <f>Q928*H928</f>
        <v>0</v>
      </c>
      <c r="S928" s="210">
        <v>0</v>
      </c>
      <c r="T928" s="211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12" t="s">
        <v>878</v>
      </c>
      <c r="AT928" s="212" t="s">
        <v>135</v>
      </c>
      <c r="AU928" s="212" t="s">
        <v>79</v>
      </c>
      <c r="AY928" s="18" t="s">
        <v>133</v>
      </c>
      <c r="BE928" s="213">
        <f>IF(N928="základní",J928,0)</f>
        <v>0</v>
      </c>
      <c r="BF928" s="213">
        <f>IF(N928="snížená",J928,0)</f>
        <v>0</v>
      </c>
      <c r="BG928" s="213">
        <f>IF(N928="zákl. přenesená",J928,0)</f>
        <v>0</v>
      </c>
      <c r="BH928" s="213">
        <f>IF(N928="sníž. přenesená",J928,0)</f>
        <v>0</v>
      </c>
      <c r="BI928" s="213">
        <f>IF(N928="nulová",J928,0)</f>
        <v>0</v>
      </c>
      <c r="BJ928" s="18" t="s">
        <v>79</v>
      </c>
      <c r="BK928" s="213">
        <f>ROUND(I928*H928,2)</f>
        <v>0</v>
      </c>
      <c r="BL928" s="18" t="s">
        <v>878</v>
      </c>
      <c r="BM928" s="212" t="s">
        <v>896</v>
      </c>
    </row>
    <row r="929" s="2" customFormat="1">
      <c r="A929" s="39"/>
      <c r="B929" s="40"/>
      <c r="C929" s="41"/>
      <c r="D929" s="214" t="s">
        <v>142</v>
      </c>
      <c r="E929" s="41"/>
      <c r="F929" s="215" t="s">
        <v>897</v>
      </c>
      <c r="G929" s="41"/>
      <c r="H929" s="41"/>
      <c r="I929" s="216"/>
      <c r="J929" s="41"/>
      <c r="K929" s="41"/>
      <c r="L929" s="45"/>
      <c r="M929" s="217"/>
      <c r="N929" s="218"/>
      <c r="O929" s="85"/>
      <c r="P929" s="85"/>
      <c r="Q929" s="85"/>
      <c r="R929" s="85"/>
      <c r="S929" s="85"/>
      <c r="T929" s="86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T929" s="18" t="s">
        <v>142</v>
      </c>
      <c r="AU929" s="18" t="s">
        <v>79</v>
      </c>
    </row>
    <row r="930" s="13" customFormat="1">
      <c r="A930" s="13"/>
      <c r="B930" s="219"/>
      <c r="C930" s="220"/>
      <c r="D930" s="221" t="s">
        <v>144</v>
      </c>
      <c r="E930" s="222" t="s">
        <v>19</v>
      </c>
      <c r="F930" s="223" t="s">
        <v>898</v>
      </c>
      <c r="G930" s="220"/>
      <c r="H930" s="224">
        <v>48</v>
      </c>
      <c r="I930" s="225"/>
      <c r="J930" s="220"/>
      <c r="K930" s="220"/>
      <c r="L930" s="226"/>
      <c r="M930" s="227"/>
      <c r="N930" s="228"/>
      <c r="O930" s="228"/>
      <c r="P930" s="228"/>
      <c r="Q930" s="228"/>
      <c r="R930" s="228"/>
      <c r="S930" s="228"/>
      <c r="T930" s="229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0" t="s">
        <v>144</v>
      </c>
      <c r="AU930" s="230" t="s">
        <v>79</v>
      </c>
      <c r="AV930" s="13" t="s">
        <v>81</v>
      </c>
      <c r="AW930" s="13" t="s">
        <v>33</v>
      </c>
      <c r="AX930" s="13" t="s">
        <v>72</v>
      </c>
      <c r="AY930" s="230" t="s">
        <v>133</v>
      </c>
    </row>
    <row r="931" s="13" customFormat="1">
      <c r="A931" s="13"/>
      <c r="B931" s="219"/>
      <c r="C931" s="220"/>
      <c r="D931" s="221" t="s">
        <v>144</v>
      </c>
      <c r="E931" s="222" t="s">
        <v>19</v>
      </c>
      <c r="F931" s="223" t="s">
        <v>899</v>
      </c>
      <c r="G931" s="220"/>
      <c r="H931" s="224">
        <v>48</v>
      </c>
      <c r="I931" s="225"/>
      <c r="J931" s="220"/>
      <c r="K931" s="220"/>
      <c r="L931" s="226"/>
      <c r="M931" s="227"/>
      <c r="N931" s="228"/>
      <c r="O931" s="228"/>
      <c r="P931" s="228"/>
      <c r="Q931" s="228"/>
      <c r="R931" s="228"/>
      <c r="S931" s="228"/>
      <c r="T931" s="229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0" t="s">
        <v>144</v>
      </c>
      <c r="AU931" s="230" t="s">
        <v>79</v>
      </c>
      <c r="AV931" s="13" t="s">
        <v>81</v>
      </c>
      <c r="AW931" s="13" t="s">
        <v>33</v>
      </c>
      <c r="AX931" s="13" t="s">
        <v>72</v>
      </c>
      <c r="AY931" s="230" t="s">
        <v>133</v>
      </c>
    </row>
    <row r="932" s="14" customFormat="1">
      <c r="A932" s="14"/>
      <c r="B932" s="231"/>
      <c r="C932" s="232"/>
      <c r="D932" s="221" t="s">
        <v>144</v>
      </c>
      <c r="E932" s="233" t="s">
        <v>19</v>
      </c>
      <c r="F932" s="234" t="s">
        <v>146</v>
      </c>
      <c r="G932" s="232"/>
      <c r="H932" s="235">
        <v>96</v>
      </c>
      <c r="I932" s="236"/>
      <c r="J932" s="232"/>
      <c r="K932" s="232"/>
      <c r="L932" s="237"/>
      <c r="M932" s="238"/>
      <c r="N932" s="239"/>
      <c r="O932" s="239"/>
      <c r="P932" s="239"/>
      <c r="Q932" s="239"/>
      <c r="R932" s="239"/>
      <c r="S932" s="239"/>
      <c r="T932" s="240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41" t="s">
        <v>144</v>
      </c>
      <c r="AU932" s="241" t="s">
        <v>79</v>
      </c>
      <c r="AV932" s="14" t="s">
        <v>140</v>
      </c>
      <c r="AW932" s="14" t="s">
        <v>33</v>
      </c>
      <c r="AX932" s="14" t="s">
        <v>79</v>
      </c>
      <c r="AY932" s="241" t="s">
        <v>133</v>
      </c>
    </row>
    <row r="933" s="2" customFormat="1" ht="24.15" customHeight="1">
      <c r="A933" s="39"/>
      <c r="B933" s="40"/>
      <c r="C933" s="201" t="s">
        <v>900</v>
      </c>
      <c r="D933" s="201" t="s">
        <v>135</v>
      </c>
      <c r="E933" s="202" t="s">
        <v>901</v>
      </c>
      <c r="F933" s="203" t="s">
        <v>902</v>
      </c>
      <c r="G933" s="204" t="s">
        <v>871</v>
      </c>
      <c r="H933" s="205">
        <v>72</v>
      </c>
      <c r="I933" s="206"/>
      <c r="J933" s="207">
        <f>ROUND(I933*H933,2)</f>
        <v>0</v>
      </c>
      <c r="K933" s="203" t="s">
        <v>139</v>
      </c>
      <c r="L933" s="45"/>
      <c r="M933" s="208" t="s">
        <v>19</v>
      </c>
      <c r="N933" s="209" t="s">
        <v>43</v>
      </c>
      <c r="O933" s="85"/>
      <c r="P933" s="210">
        <f>O933*H933</f>
        <v>0</v>
      </c>
      <c r="Q933" s="210">
        <v>0</v>
      </c>
      <c r="R933" s="210">
        <f>Q933*H933</f>
        <v>0</v>
      </c>
      <c r="S933" s="210">
        <v>0</v>
      </c>
      <c r="T933" s="211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12" t="s">
        <v>878</v>
      </c>
      <c r="AT933" s="212" t="s">
        <v>135</v>
      </c>
      <c r="AU933" s="212" t="s">
        <v>79</v>
      </c>
      <c r="AY933" s="18" t="s">
        <v>133</v>
      </c>
      <c r="BE933" s="213">
        <f>IF(N933="základní",J933,0)</f>
        <v>0</v>
      </c>
      <c r="BF933" s="213">
        <f>IF(N933="snížená",J933,0)</f>
        <v>0</v>
      </c>
      <c r="BG933" s="213">
        <f>IF(N933="zákl. přenesená",J933,0)</f>
        <v>0</v>
      </c>
      <c r="BH933" s="213">
        <f>IF(N933="sníž. přenesená",J933,0)</f>
        <v>0</v>
      </c>
      <c r="BI933" s="213">
        <f>IF(N933="nulová",J933,0)</f>
        <v>0</v>
      </c>
      <c r="BJ933" s="18" t="s">
        <v>79</v>
      </c>
      <c r="BK933" s="213">
        <f>ROUND(I933*H933,2)</f>
        <v>0</v>
      </c>
      <c r="BL933" s="18" t="s">
        <v>878</v>
      </c>
      <c r="BM933" s="212" t="s">
        <v>903</v>
      </c>
    </row>
    <row r="934" s="2" customFormat="1">
      <c r="A934" s="39"/>
      <c r="B934" s="40"/>
      <c r="C934" s="41"/>
      <c r="D934" s="214" t="s">
        <v>142</v>
      </c>
      <c r="E934" s="41"/>
      <c r="F934" s="215" t="s">
        <v>904</v>
      </c>
      <c r="G934" s="41"/>
      <c r="H934" s="41"/>
      <c r="I934" s="216"/>
      <c r="J934" s="41"/>
      <c r="K934" s="41"/>
      <c r="L934" s="45"/>
      <c r="M934" s="217"/>
      <c r="N934" s="218"/>
      <c r="O934" s="85"/>
      <c r="P934" s="85"/>
      <c r="Q934" s="85"/>
      <c r="R934" s="85"/>
      <c r="S934" s="85"/>
      <c r="T934" s="86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T934" s="18" t="s">
        <v>142</v>
      </c>
      <c r="AU934" s="18" t="s">
        <v>79</v>
      </c>
    </row>
    <row r="935" s="13" customFormat="1">
      <c r="A935" s="13"/>
      <c r="B935" s="219"/>
      <c r="C935" s="220"/>
      <c r="D935" s="221" t="s">
        <v>144</v>
      </c>
      <c r="E935" s="222" t="s">
        <v>19</v>
      </c>
      <c r="F935" s="223" t="s">
        <v>905</v>
      </c>
      <c r="G935" s="220"/>
      <c r="H935" s="224">
        <v>36</v>
      </c>
      <c r="I935" s="225"/>
      <c r="J935" s="220"/>
      <c r="K935" s="220"/>
      <c r="L935" s="226"/>
      <c r="M935" s="227"/>
      <c r="N935" s="228"/>
      <c r="O935" s="228"/>
      <c r="P935" s="228"/>
      <c r="Q935" s="228"/>
      <c r="R935" s="228"/>
      <c r="S935" s="228"/>
      <c r="T935" s="229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0" t="s">
        <v>144</v>
      </c>
      <c r="AU935" s="230" t="s">
        <v>79</v>
      </c>
      <c r="AV935" s="13" t="s">
        <v>81</v>
      </c>
      <c r="AW935" s="13" t="s">
        <v>33</v>
      </c>
      <c r="AX935" s="13" t="s">
        <v>72</v>
      </c>
      <c r="AY935" s="230" t="s">
        <v>133</v>
      </c>
    </row>
    <row r="936" s="13" customFormat="1">
      <c r="A936" s="13"/>
      <c r="B936" s="219"/>
      <c r="C936" s="220"/>
      <c r="D936" s="221" t="s">
        <v>144</v>
      </c>
      <c r="E936" s="222" t="s">
        <v>19</v>
      </c>
      <c r="F936" s="223" t="s">
        <v>906</v>
      </c>
      <c r="G936" s="220"/>
      <c r="H936" s="224">
        <v>36</v>
      </c>
      <c r="I936" s="225"/>
      <c r="J936" s="220"/>
      <c r="K936" s="220"/>
      <c r="L936" s="226"/>
      <c r="M936" s="227"/>
      <c r="N936" s="228"/>
      <c r="O936" s="228"/>
      <c r="P936" s="228"/>
      <c r="Q936" s="228"/>
      <c r="R936" s="228"/>
      <c r="S936" s="228"/>
      <c r="T936" s="229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0" t="s">
        <v>144</v>
      </c>
      <c r="AU936" s="230" t="s">
        <v>79</v>
      </c>
      <c r="AV936" s="13" t="s">
        <v>81</v>
      </c>
      <c r="AW936" s="13" t="s">
        <v>33</v>
      </c>
      <c r="AX936" s="13" t="s">
        <v>72</v>
      </c>
      <c r="AY936" s="230" t="s">
        <v>133</v>
      </c>
    </row>
    <row r="937" s="14" customFormat="1">
      <c r="A937" s="14"/>
      <c r="B937" s="231"/>
      <c r="C937" s="232"/>
      <c r="D937" s="221" t="s">
        <v>144</v>
      </c>
      <c r="E937" s="233" t="s">
        <v>19</v>
      </c>
      <c r="F937" s="234" t="s">
        <v>146</v>
      </c>
      <c r="G937" s="232"/>
      <c r="H937" s="235">
        <v>72</v>
      </c>
      <c r="I937" s="236"/>
      <c r="J937" s="232"/>
      <c r="K937" s="232"/>
      <c r="L937" s="237"/>
      <c r="M937" s="238"/>
      <c r="N937" s="239"/>
      <c r="O937" s="239"/>
      <c r="P937" s="239"/>
      <c r="Q937" s="239"/>
      <c r="R937" s="239"/>
      <c r="S937" s="239"/>
      <c r="T937" s="240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1" t="s">
        <v>144</v>
      </c>
      <c r="AU937" s="241" t="s">
        <v>79</v>
      </c>
      <c r="AV937" s="14" t="s">
        <v>140</v>
      </c>
      <c r="AW937" s="14" t="s">
        <v>33</v>
      </c>
      <c r="AX937" s="14" t="s">
        <v>79</v>
      </c>
      <c r="AY937" s="241" t="s">
        <v>133</v>
      </c>
    </row>
    <row r="938" s="2" customFormat="1" ht="16.5" customHeight="1">
      <c r="A938" s="39"/>
      <c r="B938" s="40"/>
      <c r="C938" s="201" t="s">
        <v>907</v>
      </c>
      <c r="D938" s="201" t="s">
        <v>135</v>
      </c>
      <c r="E938" s="202" t="s">
        <v>908</v>
      </c>
      <c r="F938" s="203" t="s">
        <v>909</v>
      </c>
      <c r="G938" s="204" t="s">
        <v>871</v>
      </c>
      <c r="H938" s="205">
        <v>64</v>
      </c>
      <c r="I938" s="206"/>
      <c r="J938" s="207">
        <f>ROUND(I938*H938,2)</f>
        <v>0</v>
      </c>
      <c r="K938" s="203" t="s">
        <v>139</v>
      </c>
      <c r="L938" s="45"/>
      <c r="M938" s="208" t="s">
        <v>19</v>
      </c>
      <c r="N938" s="209" t="s">
        <v>43</v>
      </c>
      <c r="O938" s="85"/>
      <c r="P938" s="210">
        <f>O938*H938</f>
        <v>0</v>
      </c>
      <c r="Q938" s="210">
        <v>0</v>
      </c>
      <c r="R938" s="210">
        <f>Q938*H938</f>
        <v>0</v>
      </c>
      <c r="S938" s="210">
        <v>0</v>
      </c>
      <c r="T938" s="211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12" t="s">
        <v>878</v>
      </c>
      <c r="AT938" s="212" t="s">
        <v>135</v>
      </c>
      <c r="AU938" s="212" t="s">
        <v>79</v>
      </c>
      <c r="AY938" s="18" t="s">
        <v>133</v>
      </c>
      <c r="BE938" s="213">
        <f>IF(N938="základní",J938,0)</f>
        <v>0</v>
      </c>
      <c r="BF938" s="213">
        <f>IF(N938="snížená",J938,0)</f>
        <v>0</v>
      </c>
      <c r="BG938" s="213">
        <f>IF(N938="zákl. přenesená",J938,0)</f>
        <v>0</v>
      </c>
      <c r="BH938" s="213">
        <f>IF(N938="sníž. přenesená",J938,0)</f>
        <v>0</v>
      </c>
      <c r="BI938" s="213">
        <f>IF(N938="nulová",J938,0)</f>
        <v>0</v>
      </c>
      <c r="BJ938" s="18" t="s">
        <v>79</v>
      </c>
      <c r="BK938" s="213">
        <f>ROUND(I938*H938,2)</f>
        <v>0</v>
      </c>
      <c r="BL938" s="18" t="s">
        <v>878</v>
      </c>
      <c r="BM938" s="212" t="s">
        <v>910</v>
      </c>
    </row>
    <row r="939" s="2" customFormat="1">
      <c r="A939" s="39"/>
      <c r="B939" s="40"/>
      <c r="C939" s="41"/>
      <c r="D939" s="214" t="s">
        <v>142</v>
      </c>
      <c r="E939" s="41"/>
      <c r="F939" s="215" t="s">
        <v>911</v>
      </c>
      <c r="G939" s="41"/>
      <c r="H939" s="41"/>
      <c r="I939" s="216"/>
      <c r="J939" s="41"/>
      <c r="K939" s="41"/>
      <c r="L939" s="45"/>
      <c r="M939" s="217"/>
      <c r="N939" s="218"/>
      <c r="O939" s="85"/>
      <c r="P939" s="85"/>
      <c r="Q939" s="85"/>
      <c r="R939" s="85"/>
      <c r="S939" s="85"/>
      <c r="T939" s="86"/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T939" s="18" t="s">
        <v>142</v>
      </c>
      <c r="AU939" s="18" t="s">
        <v>79</v>
      </c>
    </row>
    <row r="940" s="13" customFormat="1">
      <c r="A940" s="13"/>
      <c r="B940" s="219"/>
      <c r="C940" s="220"/>
      <c r="D940" s="221" t="s">
        <v>144</v>
      </c>
      <c r="E940" s="222" t="s">
        <v>19</v>
      </c>
      <c r="F940" s="223" t="s">
        <v>912</v>
      </c>
      <c r="G940" s="220"/>
      <c r="H940" s="224">
        <v>64</v>
      </c>
      <c r="I940" s="225"/>
      <c r="J940" s="220"/>
      <c r="K940" s="220"/>
      <c r="L940" s="226"/>
      <c r="M940" s="227"/>
      <c r="N940" s="228"/>
      <c r="O940" s="228"/>
      <c r="P940" s="228"/>
      <c r="Q940" s="228"/>
      <c r="R940" s="228"/>
      <c r="S940" s="228"/>
      <c r="T940" s="229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0" t="s">
        <v>144</v>
      </c>
      <c r="AU940" s="230" t="s">
        <v>79</v>
      </c>
      <c r="AV940" s="13" t="s">
        <v>81</v>
      </c>
      <c r="AW940" s="13" t="s">
        <v>33</v>
      </c>
      <c r="AX940" s="13" t="s">
        <v>72</v>
      </c>
      <c r="AY940" s="230" t="s">
        <v>133</v>
      </c>
    </row>
    <row r="941" s="14" customFormat="1">
      <c r="A941" s="14"/>
      <c r="B941" s="231"/>
      <c r="C941" s="232"/>
      <c r="D941" s="221" t="s">
        <v>144</v>
      </c>
      <c r="E941" s="233" t="s">
        <v>19</v>
      </c>
      <c r="F941" s="234" t="s">
        <v>146</v>
      </c>
      <c r="G941" s="232"/>
      <c r="H941" s="235">
        <v>64</v>
      </c>
      <c r="I941" s="236"/>
      <c r="J941" s="232"/>
      <c r="K941" s="232"/>
      <c r="L941" s="237"/>
      <c r="M941" s="238"/>
      <c r="N941" s="239"/>
      <c r="O941" s="239"/>
      <c r="P941" s="239"/>
      <c r="Q941" s="239"/>
      <c r="R941" s="239"/>
      <c r="S941" s="239"/>
      <c r="T941" s="240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1" t="s">
        <v>144</v>
      </c>
      <c r="AU941" s="241" t="s">
        <v>79</v>
      </c>
      <c r="AV941" s="14" t="s">
        <v>140</v>
      </c>
      <c r="AW941" s="14" t="s">
        <v>33</v>
      </c>
      <c r="AX941" s="14" t="s">
        <v>79</v>
      </c>
      <c r="AY941" s="241" t="s">
        <v>133</v>
      </c>
    </row>
    <row r="942" s="2" customFormat="1" ht="21.75" customHeight="1">
      <c r="A942" s="39"/>
      <c r="B942" s="40"/>
      <c r="C942" s="201" t="s">
        <v>913</v>
      </c>
      <c r="D942" s="201" t="s">
        <v>135</v>
      </c>
      <c r="E942" s="202" t="s">
        <v>914</v>
      </c>
      <c r="F942" s="203" t="s">
        <v>915</v>
      </c>
      <c r="G942" s="204" t="s">
        <v>871</v>
      </c>
      <c r="H942" s="205">
        <v>64</v>
      </c>
      <c r="I942" s="206"/>
      <c r="J942" s="207">
        <f>ROUND(I942*H942,2)</f>
        <v>0</v>
      </c>
      <c r="K942" s="203" t="s">
        <v>139</v>
      </c>
      <c r="L942" s="45"/>
      <c r="M942" s="208" t="s">
        <v>19</v>
      </c>
      <c r="N942" s="209" t="s">
        <v>43</v>
      </c>
      <c r="O942" s="85"/>
      <c r="P942" s="210">
        <f>O942*H942</f>
        <v>0</v>
      </c>
      <c r="Q942" s="210">
        <v>0</v>
      </c>
      <c r="R942" s="210">
        <f>Q942*H942</f>
        <v>0</v>
      </c>
      <c r="S942" s="210">
        <v>0</v>
      </c>
      <c r="T942" s="211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12" t="s">
        <v>878</v>
      </c>
      <c r="AT942" s="212" t="s">
        <v>135</v>
      </c>
      <c r="AU942" s="212" t="s">
        <v>79</v>
      </c>
      <c r="AY942" s="18" t="s">
        <v>133</v>
      </c>
      <c r="BE942" s="213">
        <f>IF(N942="základní",J942,0)</f>
        <v>0</v>
      </c>
      <c r="BF942" s="213">
        <f>IF(N942="snížená",J942,0)</f>
        <v>0</v>
      </c>
      <c r="BG942" s="213">
        <f>IF(N942="zákl. přenesená",J942,0)</f>
        <v>0</v>
      </c>
      <c r="BH942" s="213">
        <f>IF(N942="sníž. přenesená",J942,0)</f>
        <v>0</v>
      </c>
      <c r="BI942" s="213">
        <f>IF(N942="nulová",J942,0)</f>
        <v>0</v>
      </c>
      <c r="BJ942" s="18" t="s">
        <v>79</v>
      </c>
      <c r="BK942" s="213">
        <f>ROUND(I942*H942,2)</f>
        <v>0</v>
      </c>
      <c r="BL942" s="18" t="s">
        <v>878</v>
      </c>
      <c r="BM942" s="212" t="s">
        <v>916</v>
      </c>
    </row>
    <row r="943" s="2" customFormat="1">
      <c r="A943" s="39"/>
      <c r="B943" s="40"/>
      <c r="C943" s="41"/>
      <c r="D943" s="214" t="s">
        <v>142</v>
      </c>
      <c r="E943" s="41"/>
      <c r="F943" s="215" t="s">
        <v>917</v>
      </c>
      <c r="G943" s="41"/>
      <c r="H943" s="41"/>
      <c r="I943" s="216"/>
      <c r="J943" s="41"/>
      <c r="K943" s="41"/>
      <c r="L943" s="45"/>
      <c r="M943" s="217"/>
      <c r="N943" s="218"/>
      <c r="O943" s="85"/>
      <c r="P943" s="85"/>
      <c r="Q943" s="85"/>
      <c r="R943" s="85"/>
      <c r="S943" s="85"/>
      <c r="T943" s="86"/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T943" s="18" t="s">
        <v>142</v>
      </c>
      <c r="AU943" s="18" t="s">
        <v>79</v>
      </c>
    </row>
    <row r="944" s="13" customFormat="1">
      <c r="A944" s="13"/>
      <c r="B944" s="219"/>
      <c r="C944" s="220"/>
      <c r="D944" s="221" t="s">
        <v>144</v>
      </c>
      <c r="E944" s="222" t="s">
        <v>19</v>
      </c>
      <c r="F944" s="223" t="s">
        <v>912</v>
      </c>
      <c r="G944" s="220"/>
      <c r="H944" s="224">
        <v>64</v>
      </c>
      <c r="I944" s="225"/>
      <c r="J944" s="220"/>
      <c r="K944" s="220"/>
      <c r="L944" s="226"/>
      <c r="M944" s="227"/>
      <c r="N944" s="228"/>
      <c r="O944" s="228"/>
      <c r="P944" s="228"/>
      <c r="Q944" s="228"/>
      <c r="R944" s="228"/>
      <c r="S944" s="228"/>
      <c r="T944" s="229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0" t="s">
        <v>144</v>
      </c>
      <c r="AU944" s="230" t="s">
        <v>79</v>
      </c>
      <c r="AV944" s="13" t="s">
        <v>81</v>
      </c>
      <c r="AW944" s="13" t="s">
        <v>33</v>
      </c>
      <c r="AX944" s="13" t="s">
        <v>72</v>
      </c>
      <c r="AY944" s="230" t="s">
        <v>133</v>
      </c>
    </row>
    <row r="945" s="14" customFormat="1">
      <c r="A945" s="14"/>
      <c r="B945" s="231"/>
      <c r="C945" s="232"/>
      <c r="D945" s="221" t="s">
        <v>144</v>
      </c>
      <c r="E945" s="233" t="s">
        <v>19</v>
      </c>
      <c r="F945" s="234" t="s">
        <v>146</v>
      </c>
      <c r="G945" s="232"/>
      <c r="H945" s="235">
        <v>64</v>
      </c>
      <c r="I945" s="236"/>
      <c r="J945" s="232"/>
      <c r="K945" s="232"/>
      <c r="L945" s="237"/>
      <c r="M945" s="238"/>
      <c r="N945" s="239"/>
      <c r="O945" s="239"/>
      <c r="P945" s="239"/>
      <c r="Q945" s="239"/>
      <c r="R945" s="239"/>
      <c r="S945" s="239"/>
      <c r="T945" s="240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1" t="s">
        <v>144</v>
      </c>
      <c r="AU945" s="241" t="s">
        <v>79</v>
      </c>
      <c r="AV945" s="14" t="s">
        <v>140</v>
      </c>
      <c r="AW945" s="14" t="s">
        <v>33</v>
      </c>
      <c r="AX945" s="14" t="s">
        <v>79</v>
      </c>
      <c r="AY945" s="241" t="s">
        <v>133</v>
      </c>
    </row>
    <row r="946" s="12" customFormat="1" ht="25.92" customHeight="1">
      <c r="A946" s="12"/>
      <c r="B946" s="185"/>
      <c r="C946" s="186"/>
      <c r="D946" s="187" t="s">
        <v>71</v>
      </c>
      <c r="E946" s="188" t="s">
        <v>918</v>
      </c>
      <c r="F946" s="188" t="s">
        <v>919</v>
      </c>
      <c r="G946" s="186"/>
      <c r="H946" s="186"/>
      <c r="I946" s="189"/>
      <c r="J946" s="190">
        <f>BK946</f>
        <v>0</v>
      </c>
      <c r="K946" s="186"/>
      <c r="L946" s="191"/>
      <c r="M946" s="192"/>
      <c r="N946" s="193"/>
      <c r="O946" s="193"/>
      <c r="P946" s="194">
        <f>P947+P957+P987+P1004+P1009</f>
        <v>0</v>
      </c>
      <c r="Q946" s="193"/>
      <c r="R946" s="194">
        <f>R947+R957+R987+R1004+R1009</f>
        <v>0</v>
      </c>
      <c r="S946" s="193"/>
      <c r="T946" s="195">
        <f>T947+T957+T987+T1004+T1009</f>
        <v>0</v>
      </c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R946" s="196" t="s">
        <v>178</v>
      </c>
      <c r="AT946" s="197" t="s">
        <v>71</v>
      </c>
      <c r="AU946" s="197" t="s">
        <v>72</v>
      </c>
      <c r="AY946" s="196" t="s">
        <v>133</v>
      </c>
      <c r="BK946" s="198">
        <f>BK947+BK957+BK987+BK1004+BK1009</f>
        <v>0</v>
      </c>
    </row>
    <row r="947" s="12" customFormat="1" ht="22.8" customHeight="1">
      <c r="A947" s="12"/>
      <c r="B947" s="185"/>
      <c r="C947" s="186"/>
      <c r="D947" s="187" t="s">
        <v>71</v>
      </c>
      <c r="E947" s="199" t="s">
        <v>920</v>
      </c>
      <c r="F947" s="199" t="s">
        <v>921</v>
      </c>
      <c r="G947" s="186"/>
      <c r="H947" s="186"/>
      <c r="I947" s="189"/>
      <c r="J947" s="200">
        <f>BK947</f>
        <v>0</v>
      </c>
      <c r="K947" s="186"/>
      <c r="L947" s="191"/>
      <c r="M947" s="192"/>
      <c r="N947" s="193"/>
      <c r="O947" s="193"/>
      <c r="P947" s="194">
        <f>SUM(P948:P956)</f>
        <v>0</v>
      </c>
      <c r="Q947" s="193"/>
      <c r="R947" s="194">
        <f>SUM(R948:R956)</f>
        <v>0</v>
      </c>
      <c r="S947" s="193"/>
      <c r="T947" s="195">
        <f>SUM(T948:T956)</f>
        <v>0</v>
      </c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R947" s="196" t="s">
        <v>178</v>
      </c>
      <c r="AT947" s="197" t="s">
        <v>71</v>
      </c>
      <c r="AU947" s="197" t="s">
        <v>79</v>
      </c>
      <c r="AY947" s="196" t="s">
        <v>133</v>
      </c>
      <c r="BK947" s="198">
        <f>SUM(BK948:BK956)</f>
        <v>0</v>
      </c>
    </row>
    <row r="948" s="2" customFormat="1" ht="16.5" customHeight="1">
      <c r="A948" s="39"/>
      <c r="B948" s="40"/>
      <c r="C948" s="201" t="s">
        <v>922</v>
      </c>
      <c r="D948" s="201" t="s">
        <v>135</v>
      </c>
      <c r="E948" s="202" t="s">
        <v>923</v>
      </c>
      <c r="F948" s="203" t="s">
        <v>924</v>
      </c>
      <c r="G948" s="204" t="s">
        <v>925</v>
      </c>
      <c r="H948" s="205">
        <v>2</v>
      </c>
      <c r="I948" s="206"/>
      <c r="J948" s="207">
        <f>ROUND(I948*H948,2)</f>
        <v>0</v>
      </c>
      <c r="K948" s="203" t="s">
        <v>139</v>
      </c>
      <c r="L948" s="45"/>
      <c r="M948" s="208" t="s">
        <v>19</v>
      </c>
      <c r="N948" s="209" t="s">
        <v>43</v>
      </c>
      <c r="O948" s="85"/>
      <c r="P948" s="210">
        <f>O948*H948</f>
        <v>0</v>
      </c>
      <c r="Q948" s="210">
        <v>0</v>
      </c>
      <c r="R948" s="210">
        <f>Q948*H948</f>
        <v>0</v>
      </c>
      <c r="S948" s="210">
        <v>0</v>
      </c>
      <c r="T948" s="211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12" t="s">
        <v>926</v>
      </c>
      <c r="AT948" s="212" t="s">
        <v>135</v>
      </c>
      <c r="AU948" s="212" t="s">
        <v>81</v>
      </c>
      <c r="AY948" s="18" t="s">
        <v>133</v>
      </c>
      <c r="BE948" s="213">
        <f>IF(N948="základní",J948,0)</f>
        <v>0</v>
      </c>
      <c r="BF948" s="213">
        <f>IF(N948="snížená",J948,0)</f>
        <v>0</v>
      </c>
      <c r="BG948" s="213">
        <f>IF(N948="zákl. přenesená",J948,0)</f>
        <v>0</v>
      </c>
      <c r="BH948" s="213">
        <f>IF(N948="sníž. přenesená",J948,0)</f>
        <v>0</v>
      </c>
      <c r="BI948" s="213">
        <f>IF(N948="nulová",J948,0)</f>
        <v>0</v>
      </c>
      <c r="BJ948" s="18" t="s">
        <v>79</v>
      </c>
      <c r="BK948" s="213">
        <f>ROUND(I948*H948,2)</f>
        <v>0</v>
      </c>
      <c r="BL948" s="18" t="s">
        <v>926</v>
      </c>
      <c r="BM948" s="212" t="s">
        <v>927</v>
      </c>
    </row>
    <row r="949" s="2" customFormat="1">
      <c r="A949" s="39"/>
      <c r="B949" s="40"/>
      <c r="C949" s="41"/>
      <c r="D949" s="214" t="s">
        <v>142</v>
      </c>
      <c r="E949" s="41"/>
      <c r="F949" s="215" t="s">
        <v>928</v>
      </c>
      <c r="G949" s="41"/>
      <c r="H949" s="41"/>
      <c r="I949" s="216"/>
      <c r="J949" s="41"/>
      <c r="K949" s="41"/>
      <c r="L949" s="45"/>
      <c r="M949" s="217"/>
      <c r="N949" s="218"/>
      <c r="O949" s="85"/>
      <c r="P949" s="85"/>
      <c r="Q949" s="85"/>
      <c r="R949" s="85"/>
      <c r="S949" s="85"/>
      <c r="T949" s="86"/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T949" s="18" t="s">
        <v>142</v>
      </c>
      <c r="AU949" s="18" t="s">
        <v>81</v>
      </c>
    </row>
    <row r="950" s="13" customFormat="1">
      <c r="A950" s="13"/>
      <c r="B950" s="219"/>
      <c r="C950" s="220"/>
      <c r="D950" s="221" t="s">
        <v>144</v>
      </c>
      <c r="E950" s="222" t="s">
        <v>19</v>
      </c>
      <c r="F950" s="223" t="s">
        <v>929</v>
      </c>
      <c r="G950" s="220"/>
      <c r="H950" s="224">
        <v>1</v>
      </c>
      <c r="I950" s="225"/>
      <c r="J950" s="220"/>
      <c r="K950" s="220"/>
      <c r="L950" s="226"/>
      <c r="M950" s="227"/>
      <c r="N950" s="228"/>
      <c r="O950" s="228"/>
      <c r="P950" s="228"/>
      <c r="Q950" s="228"/>
      <c r="R950" s="228"/>
      <c r="S950" s="228"/>
      <c r="T950" s="229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0" t="s">
        <v>144</v>
      </c>
      <c r="AU950" s="230" t="s">
        <v>81</v>
      </c>
      <c r="AV950" s="13" t="s">
        <v>81</v>
      </c>
      <c r="AW950" s="13" t="s">
        <v>33</v>
      </c>
      <c r="AX950" s="13" t="s">
        <v>72</v>
      </c>
      <c r="AY950" s="230" t="s">
        <v>133</v>
      </c>
    </row>
    <row r="951" s="13" customFormat="1">
      <c r="A951" s="13"/>
      <c r="B951" s="219"/>
      <c r="C951" s="220"/>
      <c r="D951" s="221" t="s">
        <v>144</v>
      </c>
      <c r="E951" s="222" t="s">
        <v>19</v>
      </c>
      <c r="F951" s="223" t="s">
        <v>930</v>
      </c>
      <c r="G951" s="220"/>
      <c r="H951" s="224">
        <v>1</v>
      </c>
      <c r="I951" s="225"/>
      <c r="J951" s="220"/>
      <c r="K951" s="220"/>
      <c r="L951" s="226"/>
      <c r="M951" s="227"/>
      <c r="N951" s="228"/>
      <c r="O951" s="228"/>
      <c r="P951" s="228"/>
      <c r="Q951" s="228"/>
      <c r="R951" s="228"/>
      <c r="S951" s="228"/>
      <c r="T951" s="229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0" t="s">
        <v>144</v>
      </c>
      <c r="AU951" s="230" t="s">
        <v>81</v>
      </c>
      <c r="AV951" s="13" t="s">
        <v>81</v>
      </c>
      <c r="AW951" s="13" t="s">
        <v>33</v>
      </c>
      <c r="AX951" s="13" t="s">
        <v>72</v>
      </c>
      <c r="AY951" s="230" t="s">
        <v>133</v>
      </c>
    </row>
    <row r="952" s="14" customFormat="1">
      <c r="A952" s="14"/>
      <c r="B952" s="231"/>
      <c r="C952" s="232"/>
      <c r="D952" s="221" t="s">
        <v>144</v>
      </c>
      <c r="E952" s="233" t="s">
        <v>19</v>
      </c>
      <c r="F952" s="234" t="s">
        <v>146</v>
      </c>
      <c r="G952" s="232"/>
      <c r="H952" s="235">
        <v>2</v>
      </c>
      <c r="I952" s="236"/>
      <c r="J952" s="232"/>
      <c r="K952" s="232"/>
      <c r="L952" s="237"/>
      <c r="M952" s="238"/>
      <c r="N952" s="239"/>
      <c r="O952" s="239"/>
      <c r="P952" s="239"/>
      <c r="Q952" s="239"/>
      <c r="R952" s="239"/>
      <c r="S952" s="239"/>
      <c r="T952" s="240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1" t="s">
        <v>144</v>
      </c>
      <c r="AU952" s="241" t="s">
        <v>81</v>
      </c>
      <c r="AV952" s="14" t="s">
        <v>140</v>
      </c>
      <c r="AW952" s="14" t="s">
        <v>33</v>
      </c>
      <c r="AX952" s="14" t="s">
        <v>79</v>
      </c>
      <c r="AY952" s="241" t="s">
        <v>133</v>
      </c>
    </row>
    <row r="953" s="2" customFormat="1" ht="16.5" customHeight="1">
      <c r="A953" s="39"/>
      <c r="B953" s="40"/>
      <c r="C953" s="201" t="s">
        <v>931</v>
      </c>
      <c r="D953" s="201" t="s">
        <v>135</v>
      </c>
      <c r="E953" s="202" t="s">
        <v>932</v>
      </c>
      <c r="F953" s="203" t="s">
        <v>933</v>
      </c>
      <c r="G953" s="204" t="s">
        <v>925</v>
      </c>
      <c r="H953" s="205">
        <v>1</v>
      </c>
      <c r="I953" s="206"/>
      <c r="J953" s="207">
        <f>ROUND(I953*H953,2)</f>
        <v>0</v>
      </c>
      <c r="K953" s="203" t="s">
        <v>139</v>
      </c>
      <c r="L953" s="45"/>
      <c r="M953" s="208" t="s">
        <v>19</v>
      </c>
      <c r="N953" s="209" t="s">
        <v>43</v>
      </c>
      <c r="O953" s="85"/>
      <c r="P953" s="210">
        <f>O953*H953</f>
        <v>0</v>
      </c>
      <c r="Q953" s="210">
        <v>0</v>
      </c>
      <c r="R953" s="210">
        <f>Q953*H953</f>
        <v>0</v>
      </c>
      <c r="S953" s="210">
        <v>0</v>
      </c>
      <c r="T953" s="211">
        <f>S953*H953</f>
        <v>0</v>
      </c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R953" s="212" t="s">
        <v>926</v>
      </c>
      <c r="AT953" s="212" t="s">
        <v>135</v>
      </c>
      <c r="AU953" s="212" t="s">
        <v>81</v>
      </c>
      <c r="AY953" s="18" t="s">
        <v>133</v>
      </c>
      <c r="BE953" s="213">
        <f>IF(N953="základní",J953,0)</f>
        <v>0</v>
      </c>
      <c r="BF953" s="213">
        <f>IF(N953="snížená",J953,0)</f>
        <v>0</v>
      </c>
      <c r="BG953" s="213">
        <f>IF(N953="zákl. přenesená",J953,0)</f>
        <v>0</v>
      </c>
      <c r="BH953" s="213">
        <f>IF(N953="sníž. přenesená",J953,0)</f>
        <v>0</v>
      </c>
      <c r="BI953" s="213">
        <f>IF(N953="nulová",J953,0)</f>
        <v>0</v>
      </c>
      <c r="BJ953" s="18" t="s">
        <v>79</v>
      </c>
      <c r="BK953" s="213">
        <f>ROUND(I953*H953,2)</f>
        <v>0</v>
      </c>
      <c r="BL953" s="18" t="s">
        <v>926</v>
      </c>
      <c r="BM953" s="212" t="s">
        <v>934</v>
      </c>
    </row>
    <row r="954" s="2" customFormat="1">
      <c r="A954" s="39"/>
      <c r="B954" s="40"/>
      <c r="C954" s="41"/>
      <c r="D954" s="214" t="s">
        <v>142</v>
      </c>
      <c r="E954" s="41"/>
      <c r="F954" s="215" t="s">
        <v>935</v>
      </c>
      <c r="G954" s="41"/>
      <c r="H954" s="41"/>
      <c r="I954" s="216"/>
      <c r="J954" s="41"/>
      <c r="K954" s="41"/>
      <c r="L954" s="45"/>
      <c r="M954" s="217"/>
      <c r="N954" s="218"/>
      <c r="O954" s="85"/>
      <c r="P954" s="85"/>
      <c r="Q954" s="85"/>
      <c r="R954" s="85"/>
      <c r="S954" s="85"/>
      <c r="T954" s="86"/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T954" s="18" t="s">
        <v>142</v>
      </c>
      <c r="AU954" s="18" t="s">
        <v>81</v>
      </c>
    </row>
    <row r="955" s="13" customFormat="1">
      <c r="A955" s="13"/>
      <c r="B955" s="219"/>
      <c r="C955" s="220"/>
      <c r="D955" s="221" t="s">
        <v>144</v>
      </c>
      <c r="E955" s="222" t="s">
        <v>19</v>
      </c>
      <c r="F955" s="223" t="s">
        <v>936</v>
      </c>
      <c r="G955" s="220"/>
      <c r="H955" s="224">
        <v>1</v>
      </c>
      <c r="I955" s="225"/>
      <c r="J955" s="220"/>
      <c r="K955" s="220"/>
      <c r="L955" s="226"/>
      <c r="M955" s="227"/>
      <c r="N955" s="228"/>
      <c r="O955" s="228"/>
      <c r="P955" s="228"/>
      <c r="Q955" s="228"/>
      <c r="R955" s="228"/>
      <c r="S955" s="228"/>
      <c r="T955" s="229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0" t="s">
        <v>144</v>
      </c>
      <c r="AU955" s="230" t="s">
        <v>81</v>
      </c>
      <c r="AV955" s="13" t="s">
        <v>81</v>
      </c>
      <c r="AW955" s="13" t="s">
        <v>33</v>
      </c>
      <c r="AX955" s="13" t="s">
        <v>72</v>
      </c>
      <c r="AY955" s="230" t="s">
        <v>133</v>
      </c>
    </row>
    <row r="956" s="14" customFormat="1">
      <c r="A956" s="14"/>
      <c r="B956" s="231"/>
      <c r="C956" s="232"/>
      <c r="D956" s="221" t="s">
        <v>144</v>
      </c>
      <c r="E956" s="233" t="s">
        <v>19</v>
      </c>
      <c r="F956" s="234" t="s">
        <v>146</v>
      </c>
      <c r="G956" s="232"/>
      <c r="H956" s="235">
        <v>1</v>
      </c>
      <c r="I956" s="236"/>
      <c r="J956" s="232"/>
      <c r="K956" s="232"/>
      <c r="L956" s="237"/>
      <c r="M956" s="238"/>
      <c r="N956" s="239"/>
      <c r="O956" s="239"/>
      <c r="P956" s="239"/>
      <c r="Q956" s="239"/>
      <c r="R956" s="239"/>
      <c r="S956" s="239"/>
      <c r="T956" s="240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1" t="s">
        <v>144</v>
      </c>
      <c r="AU956" s="241" t="s">
        <v>81</v>
      </c>
      <c r="AV956" s="14" t="s">
        <v>140</v>
      </c>
      <c r="AW956" s="14" t="s">
        <v>33</v>
      </c>
      <c r="AX956" s="14" t="s">
        <v>79</v>
      </c>
      <c r="AY956" s="241" t="s">
        <v>133</v>
      </c>
    </row>
    <row r="957" s="12" customFormat="1" ht="22.8" customHeight="1">
      <c r="A957" s="12"/>
      <c r="B957" s="185"/>
      <c r="C957" s="186"/>
      <c r="D957" s="187" t="s">
        <v>71</v>
      </c>
      <c r="E957" s="199" t="s">
        <v>937</v>
      </c>
      <c r="F957" s="199" t="s">
        <v>938</v>
      </c>
      <c r="G957" s="186"/>
      <c r="H957" s="186"/>
      <c r="I957" s="189"/>
      <c r="J957" s="200">
        <f>BK957</f>
        <v>0</v>
      </c>
      <c r="K957" s="186"/>
      <c r="L957" s="191"/>
      <c r="M957" s="192"/>
      <c r="N957" s="193"/>
      <c r="O957" s="193"/>
      <c r="P957" s="194">
        <f>SUM(P958:P986)</f>
        <v>0</v>
      </c>
      <c r="Q957" s="193"/>
      <c r="R957" s="194">
        <f>SUM(R958:R986)</f>
        <v>0</v>
      </c>
      <c r="S957" s="193"/>
      <c r="T957" s="195">
        <f>SUM(T958:T986)</f>
        <v>0</v>
      </c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R957" s="196" t="s">
        <v>178</v>
      </c>
      <c r="AT957" s="197" t="s">
        <v>71</v>
      </c>
      <c r="AU957" s="197" t="s">
        <v>79</v>
      </c>
      <c r="AY957" s="196" t="s">
        <v>133</v>
      </c>
      <c r="BK957" s="198">
        <f>SUM(BK958:BK986)</f>
        <v>0</v>
      </c>
    </row>
    <row r="958" s="2" customFormat="1" ht="16.5" customHeight="1">
      <c r="A958" s="39"/>
      <c r="B958" s="40"/>
      <c r="C958" s="201" t="s">
        <v>939</v>
      </c>
      <c r="D958" s="201" t="s">
        <v>135</v>
      </c>
      <c r="E958" s="202" t="s">
        <v>940</v>
      </c>
      <c r="F958" s="203" t="s">
        <v>941</v>
      </c>
      <c r="G958" s="204" t="s">
        <v>925</v>
      </c>
      <c r="H958" s="205">
        <v>1</v>
      </c>
      <c r="I958" s="206"/>
      <c r="J958" s="207">
        <f>ROUND(I958*H958,2)</f>
        <v>0</v>
      </c>
      <c r="K958" s="203" t="s">
        <v>139</v>
      </c>
      <c r="L958" s="45"/>
      <c r="M958" s="208" t="s">
        <v>19</v>
      </c>
      <c r="N958" s="209" t="s">
        <v>43</v>
      </c>
      <c r="O958" s="85"/>
      <c r="P958" s="210">
        <f>O958*H958</f>
        <v>0</v>
      </c>
      <c r="Q958" s="210">
        <v>0</v>
      </c>
      <c r="R958" s="210">
        <f>Q958*H958</f>
        <v>0</v>
      </c>
      <c r="S958" s="210">
        <v>0</v>
      </c>
      <c r="T958" s="211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12" t="s">
        <v>926</v>
      </c>
      <c r="AT958" s="212" t="s">
        <v>135</v>
      </c>
      <c r="AU958" s="212" t="s">
        <v>81</v>
      </c>
      <c r="AY958" s="18" t="s">
        <v>133</v>
      </c>
      <c r="BE958" s="213">
        <f>IF(N958="základní",J958,0)</f>
        <v>0</v>
      </c>
      <c r="BF958" s="213">
        <f>IF(N958="snížená",J958,0)</f>
        <v>0</v>
      </c>
      <c r="BG958" s="213">
        <f>IF(N958="zákl. přenesená",J958,0)</f>
        <v>0</v>
      </c>
      <c r="BH958" s="213">
        <f>IF(N958="sníž. přenesená",J958,0)</f>
        <v>0</v>
      </c>
      <c r="BI958" s="213">
        <f>IF(N958="nulová",J958,0)</f>
        <v>0</v>
      </c>
      <c r="BJ958" s="18" t="s">
        <v>79</v>
      </c>
      <c r="BK958" s="213">
        <f>ROUND(I958*H958,2)</f>
        <v>0</v>
      </c>
      <c r="BL958" s="18" t="s">
        <v>926</v>
      </c>
      <c r="BM958" s="212" t="s">
        <v>942</v>
      </c>
    </row>
    <row r="959" s="2" customFormat="1">
      <c r="A959" s="39"/>
      <c r="B959" s="40"/>
      <c r="C959" s="41"/>
      <c r="D959" s="214" t="s">
        <v>142</v>
      </c>
      <c r="E959" s="41"/>
      <c r="F959" s="215" t="s">
        <v>943</v>
      </c>
      <c r="G959" s="41"/>
      <c r="H959" s="41"/>
      <c r="I959" s="216"/>
      <c r="J959" s="41"/>
      <c r="K959" s="41"/>
      <c r="L959" s="45"/>
      <c r="M959" s="217"/>
      <c r="N959" s="218"/>
      <c r="O959" s="85"/>
      <c r="P959" s="85"/>
      <c r="Q959" s="85"/>
      <c r="R959" s="85"/>
      <c r="S959" s="85"/>
      <c r="T959" s="86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142</v>
      </c>
      <c r="AU959" s="18" t="s">
        <v>81</v>
      </c>
    </row>
    <row r="960" s="13" customFormat="1">
      <c r="A960" s="13"/>
      <c r="B960" s="219"/>
      <c r="C960" s="220"/>
      <c r="D960" s="221" t="s">
        <v>144</v>
      </c>
      <c r="E960" s="222" t="s">
        <v>19</v>
      </c>
      <c r="F960" s="223" t="s">
        <v>944</v>
      </c>
      <c r="G960" s="220"/>
      <c r="H960" s="224">
        <v>1</v>
      </c>
      <c r="I960" s="225"/>
      <c r="J960" s="220"/>
      <c r="K960" s="220"/>
      <c r="L960" s="226"/>
      <c r="M960" s="227"/>
      <c r="N960" s="228"/>
      <c r="O960" s="228"/>
      <c r="P960" s="228"/>
      <c r="Q960" s="228"/>
      <c r="R960" s="228"/>
      <c r="S960" s="228"/>
      <c r="T960" s="229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0" t="s">
        <v>144</v>
      </c>
      <c r="AU960" s="230" t="s">
        <v>81</v>
      </c>
      <c r="AV960" s="13" t="s">
        <v>81</v>
      </c>
      <c r="AW960" s="13" t="s">
        <v>33</v>
      </c>
      <c r="AX960" s="13" t="s">
        <v>72</v>
      </c>
      <c r="AY960" s="230" t="s">
        <v>133</v>
      </c>
    </row>
    <row r="961" s="15" customFormat="1">
      <c r="A961" s="15"/>
      <c r="B961" s="242"/>
      <c r="C961" s="243"/>
      <c r="D961" s="221" t="s">
        <v>144</v>
      </c>
      <c r="E961" s="244" t="s">
        <v>19</v>
      </c>
      <c r="F961" s="245" t="s">
        <v>945</v>
      </c>
      <c r="G961" s="243"/>
      <c r="H961" s="244" t="s">
        <v>19</v>
      </c>
      <c r="I961" s="246"/>
      <c r="J961" s="243"/>
      <c r="K961" s="243"/>
      <c r="L961" s="247"/>
      <c r="M961" s="248"/>
      <c r="N961" s="249"/>
      <c r="O961" s="249"/>
      <c r="P961" s="249"/>
      <c r="Q961" s="249"/>
      <c r="R961" s="249"/>
      <c r="S961" s="249"/>
      <c r="T961" s="250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51" t="s">
        <v>144</v>
      </c>
      <c r="AU961" s="251" t="s">
        <v>81</v>
      </c>
      <c r="AV961" s="15" t="s">
        <v>79</v>
      </c>
      <c r="AW961" s="15" t="s">
        <v>33</v>
      </c>
      <c r="AX961" s="15" t="s">
        <v>72</v>
      </c>
      <c r="AY961" s="251" t="s">
        <v>133</v>
      </c>
    </row>
    <row r="962" s="14" customFormat="1">
      <c r="A962" s="14"/>
      <c r="B962" s="231"/>
      <c r="C962" s="232"/>
      <c r="D962" s="221" t="s">
        <v>144</v>
      </c>
      <c r="E962" s="233" t="s">
        <v>19</v>
      </c>
      <c r="F962" s="234" t="s">
        <v>146</v>
      </c>
      <c r="G962" s="232"/>
      <c r="H962" s="235">
        <v>1</v>
      </c>
      <c r="I962" s="236"/>
      <c r="J962" s="232"/>
      <c r="K962" s="232"/>
      <c r="L962" s="237"/>
      <c r="M962" s="238"/>
      <c r="N962" s="239"/>
      <c r="O962" s="239"/>
      <c r="P962" s="239"/>
      <c r="Q962" s="239"/>
      <c r="R962" s="239"/>
      <c r="S962" s="239"/>
      <c r="T962" s="240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41" t="s">
        <v>144</v>
      </c>
      <c r="AU962" s="241" t="s">
        <v>81</v>
      </c>
      <c r="AV962" s="14" t="s">
        <v>140</v>
      </c>
      <c r="AW962" s="14" t="s">
        <v>33</v>
      </c>
      <c r="AX962" s="14" t="s">
        <v>79</v>
      </c>
      <c r="AY962" s="241" t="s">
        <v>133</v>
      </c>
    </row>
    <row r="963" s="2" customFormat="1" ht="16.5" customHeight="1">
      <c r="A963" s="39"/>
      <c r="B963" s="40"/>
      <c r="C963" s="201" t="s">
        <v>946</v>
      </c>
      <c r="D963" s="201" t="s">
        <v>135</v>
      </c>
      <c r="E963" s="202" t="s">
        <v>947</v>
      </c>
      <c r="F963" s="203" t="s">
        <v>948</v>
      </c>
      <c r="G963" s="204" t="s">
        <v>925</v>
      </c>
      <c r="H963" s="205">
        <v>1</v>
      </c>
      <c r="I963" s="206"/>
      <c r="J963" s="207">
        <f>ROUND(I963*H963,2)</f>
        <v>0</v>
      </c>
      <c r="K963" s="203" t="s">
        <v>139</v>
      </c>
      <c r="L963" s="45"/>
      <c r="M963" s="208" t="s">
        <v>19</v>
      </c>
      <c r="N963" s="209" t="s">
        <v>43</v>
      </c>
      <c r="O963" s="85"/>
      <c r="P963" s="210">
        <f>O963*H963</f>
        <v>0</v>
      </c>
      <c r="Q963" s="210">
        <v>0</v>
      </c>
      <c r="R963" s="210">
        <f>Q963*H963</f>
        <v>0</v>
      </c>
      <c r="S963" s="210">
        <v>0</v>
      </c>
      <c r="T963" s="211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12" t="s">
        <v>926</v>
      </c>
      <c r="AT963" s="212" t="s">
        <v>135</v>
      </c>
      <c r="AU963" s="212" t="s">
        <v>81</v>
      </c>
      <c r="AY963" s="18" t="s">
        <v>133</v>
      </c>
      <c r="BE963" s="213">
        <f>IF(N963="základní",J963,0)</f>
        <v>0</v>
      </c>
      <c r="BF963" s="213">
        <f>IF(N963="snížená",J963,0)</f>
        <v>0</v>
      </c>
      <c r="BG963" s="213">
        <f>IF(N963="zákl. přenesená",J963,0)</f>
        <v>0</v>
      </c>
      <c r="BH963" s="213">
        <f>IF(N963="sníž. přenesená",J963,0)</f>
        <v>0</v>
      </c>
      <c r="BI963" s="213">
        <f>IF(N963="nulová",J963,0)</f>
        <v>0</v>
      </c>
      <c r="BJ963" s="18" t="s">
        <v>79</v>
      </c>
      <c r="BK963" s="213">
        <f>ROUND(I963*H963,2)</f>
        <v>0</v>
      </c>
      <c r="BL963" s="18" t="s">
        <v>926</v>
      </c>
      <c r="BM963" s="212" t="s">
        <v>949</v>
      </c>
    </row>
    <row r="964" s="2" customFormat="1">
      <c r="A964" s="39"/>
      <c r="B964" s="40"/>
      <c r="C964" s="41"/>
      <c r="D964" s="214" t="s">
        <v>142</v>
      </c>
      <c r="E964" s="41"/>
      <c r="F964" s="215" t="s">
        <v>950</v>
      </c>
      <c r="G964" s="41"/>
      <c r="H964" s="41"/>
      <c r="I964" s="216"/>
      <c r="J964" s="41"/>
      <c r="K964" s="41"/>
      <c r="L964" s="45"/>
      <c r="M964" s="217"/>
      <c r="N964" s="218"/>
      <c r="O964" s="85"/>
      <c r="P964" s="85"/>
      <c r="Q964" s="85"/>
      <c r="R964" s="85"/>
      <c r="S964" s="85"/>
      <c r="T964" s="86"/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T964" s="18" t="s">
        <v>142</v>
      </c>
      <c r="AU964" s="18" t="s">
        <v>81</v>
      </c>
    </row>
    <row r="965" s="13" customFormat="1">
      <c r="A965" s="13"/>
      <c r="B965" s="219"/>
      <c r="C965" s="220"/>
      <c r="D965" s="221" t="s">
        <v>144</v>
      </c>
      <c r="E965" s="222" t="s">
        <v>19</v>
      </c>
      <c r="F965" s="223" t="s">
        <v>951</v>
      </c>
      <c r="G965" s="220"/>
      <c r="H965" s="224">
        <v>1</v>
      </c>
      <c r="I965" s="225"/>
      <c r="J965" s="220"/>
      <c r="K965" s="220"/>
      <c r="L965" s="226"/>
      <c r="M965" s="227"/>
      <c r="N965" s="228"/>
      <c r="O965" s="228"/>
      <c r="P965" s="228"/>
      <c r="Q965" s="228"/>
      <c r="R965" s="228"/>
      <c r="S965" s="228"/>
      <c r="T965" s="229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0" t="s">
        <v>144</v>
      </c>
      <c r="AU965" s="230" t="s">
        <v>81</v>
      </c>
      <c r="AV965" s="13" t="s">
        <v>81</v>
      </c>
      <c r="AW965" s="13" t="s">
        <v>33</v>
      </c>
      <c r="AX965" s="13" t="s">
        <v>72</v>
      </c>
      <c r="AY965" s="230" t="s">
        <v>133</v>
      </c>
    </row>
    <row r="966" s="14" customFormat="1">
      <c r="A966" s="14"/>
      <c r="B966" s="231"/>
      <c r="C966" s="232"/>
      <c r="D966" s="221" t="s">
        <v>144</v>
      </c>
      <c r="E966" s="233" t="s">
        <v>19</v>
      </c>
      <c r="F966" s="234" t="s">
        <v>146</v>
      </c>
      <c r="G966" s="232"/>
      <c r="H966" s="235">
        <v>1</v>
      </c>
      <c r="I966" s="236"/>
      <c r="J966" s="232"/>
      <c r="K966" s="232"/>
      <c r="L966" s="237"/>
      <c r="M966" s="238"/>
      <c r="N966" s="239"/>
      <c r="O966" s="239"/>
      <c r="P966" s="239"/>
      <c r="Q966" s="239"/>
      <c r="R966" s="239"/>
      <c r="S966" s="239"/>
      <c r="T966" s="240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41" t="s">
        <v>144</v>
      </c>
      <c r="AU966" s="241" t="s">
        <v>81</v>
      </c>
      <c r="AV966" s="14" t="s">
        <v>140</v>
      </c>
      <c r="AW966" s="14" t="s">
        <v>33</v>
      </c>
      <c r="AX966" s="14" t="s">
        <v>79</v>
      </c>
      <c r="AY966" s="241" t="s">
        <v>133</v>
      </c>
    </row>
    <row r="967" s="2" customFormat="1" ht="16.5" customHeight="1">
      <c r="A967" s="39"/>
      <c r="B967" s="40"/>
      <c r="C967" s="201" t="s">
        <v>952</v>
      </c>
      <c r="D967" s="201" t="s">
        <v>135</v>
      </c>
      <c r="E967" s="202" t="s">
        <v>953</v>
      </c>
      <c r="F967" s="203" t="s">
        <v>954</v>
      </c>
      <c r="G967" s="204" t="s">
        <v>308</v>
      </c>
      <c r="H967" s="205">
        <v>2576</v>
      </c>
      <c r="I967" s="206"/>
      <c r="J967" s="207">
        <f>ROUND(I967*H967,2)</f>
        <v>0</v>
      </c>
      <c r="K967" s="203" t="s">
        <v>139</v>
      </c>
      <c r="L967" s="45"/>
      <c r="M967" s="208" t="s">
        <v>19</v>
      </c>
      <c r="N967" s="209" t="s">
        <v>43</v>
      </c>
      <c r="O967" s="85"/>
      <c r="P967" s="210">
        <f>O967*H967</f>
        <v>0</v>
      </c>
      <c r="Q967" s="210">
        <v>0</v>
      </c>
      <c r="R967" s="210">
        <f>Q967*H967</f>
        <v>0</v>
      </c>
      <c r="S967" s="210">
        <v>0</v>
      </c>
      <c r="T967" s="211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12" t="s">
        <v>926</v>
      </c>
      <c r="AT967" s="212" t="s">
        <v>135</v>
      </c>
      <c r="AU967" s="212" t="s">
        <v>81</v>
      </c>
      <c r="AY967" s="18" t="s">
        <v>133</v>
      </c>
      <c r="BE967" s="213">
        <f>IF(N967="základní",J967,0)</f>
        <v>0</v>
      </c>
      <c r="BF967" s="213">
        <f>IF(N967="snížená",J967,0)</f>
        <v>0</v>
      </c>
      <c r="BG967" s="213">
        <f>IF(N967="zákl. přenesená",J967,0)</f>
        <v>0</v>
      </c>
      <c r="BH967" s="213">
        <f>IF(N967="sníž. přenesená",J967,0)</f>
        <v>0</v>
      </c>
      <c r="BI967" s="213">
        <f>IF(N967="nulová",J967,0)</f>
        <v>0</v>
      </c>
      <c r="BJ967" s="18" t="s">
        <v>79</v>
      </c>
      <c r="BK967" s="213">
        <f>ROUND(I967*H967,2)</f>
        <v>0</v>
      </c>
      <c r="BL967" s="18" t="s">
        <v>926</v>
      </c>
      <c r="BM967" s="212" t="s">
        <v>955</v>
      </c>
    </row>
    <row r="968" s="2" customFormat="1">
      <c r="A968" s="39"/>
      <c r="B968" s="40"/>
      <c r="C968" s="41"/>
      <c r="D968" s="214" t="s">
        <v>142</v>
      </c>
      <c r="E968" s="41"/>
      <c r="F968" s="215" t="s">
        <v>956</v>
      </c>
      <c r="G968" s="41"/>
      <c r="H968" s="41"/>
      <c r="I968" s="216"/>
      <c r="J968" s="41"/>
      <c r="K968" s="41"/>
      <c r="L968" s="45"/>
      <c r="M968" s="217"/>
      <c r="N968" s="218"/>
      <c r="O968" s="85"/>
      <c r="P968" s="85"/>
      <c r="Q968" s="85"/>
      <c r="R968" s="85"/>
      <c r="S968" s="85"/>
      <c r="T968" s="86"/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T968" s="18" t="s">
        <v>142</v>
      </c>
      <c r="AU968" s="18" t="s">
        <v>81</v>
      </c>
    </row>
    <row r="969" s="15" customFormat="1">
      <c r="A969" s="15"/>
      <c r="B969" s="242"/>
      <c r="C969" s="243"/>
      <c r="D969" s="221" t="s">
        <v>144</v>
      </c>
      <c r="E969" s="244" t="s">
        <v>19</v>
      </c>
      <c r="F969" s="245" t="s">
        <v>957</v>
      </c>
      <c r="G969" s="243"/>
      <c r="H969" s="244" t="s">
        <v>19</v>
      </c>
      <c r="I969" s="246"/>
      <c r="J969" s="243"/>
      <c r="K969" s="243"/>
      <c r="L969" s="247"/>
      <c r="M969" s="248"/>
      <c r="N969" s="249"/>
      <c r="O969" s="249"/>
      <c r="P969" s="249"/>
      <c r="Q969" s="249"/>
      <c r="R969" s="249"/>
      <c r="S969" s="249"/>
      <c r="T969" s="250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T969" s="251" t="s">
        <v>144</v>
      </c>
      <c r="AU969" s="251" t="s">
        <v>81</v>
      </c>
      <c r="AV969" s="15" t="s">
        <v>79</v>
      </c>
      <c r="AW969" s="15" t="s">
        <v>33</v>
      </c>
      <c r="AX969" s="15" t="s">
        <v>72</v>
      </c>
      <c r="AY969" s="251" t="s">
        <v>133</v>
      </c>
    </row>
    <row r="970" s="13" customFormat="1">
      <c r="A970" s="13"/>
      <c r="B970" s="219"/>
      <c r="C970" s="220"/>
      <c r="D970" s="221" t="s">
        <v>144</v>
      </c>
      <c r="E970" s="222" t="s">
        <v>19</v>
      </c>
      <c r="F970" s="223" t="s">
        <v>958</v>
      </c>
      <c r="G970" s="220"/>
      <c r="H970" s="224">
        <v>2576</v>
      </c>
      <c r="I970" s="225"/>
      <c r="J970" s="220"/>
      <c r="K970" s="220"/>
      <c r="L970" s="226"/>
      <c r="M970" s="227"/>
      <c r="N970" s="228"/>
      <c r="O970" s="228"/>
      <c r="P970" s="228"/>
      <c r="Q970" s="228"/>
      <c r="R970" s="228"/>
      <c r="S970" s="228"/>
      <c r="T970" s="229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0" t="s">
        <v>144</v>
      </c>
      <c r="AU970" s="230" t="s">
        <v>81</v>
      </c>
      <c r="AV970" s="13" t="s">
        <v>81</v>
      </c>
      <c r="AW970" s="13" t="s">
        <v>33</v>
      </c>
      <c r="AX970" s="13" t="s">
        <v>72</v>
      </c>
      <c r="AY970" s="230" t="s">
        <v>133</v>
      </c>
    </row>
    <row r="971" s="14" customFormat="1">
      <c r="A971" s="14"/>
      <c r="B971" s="231"/>
      <c r="C971" s="232"/>
      <c r="D971" s="221" t="s">
        <v>144</v>
      </c>
      <c r="E971" s="233" t="s">
        <v>19</v>
      </c>
      <c r="F971" s="234" t="s">
        <v>146</v>
      </c>
      <c r="G971" s="232"/>
      <c r="H971" s="235">
        <v>2576</v>
      </c>
      <c r="I971" s="236"/>
      <c r="J971" s="232"/>
      <c r="K971" s="232"/>
      <c r="L971" s="237"/>
      <c r="M971" s="238"/>
      <c r="N971" s="239"/>
      <c r="O971" s="239"/>
      <c r="P971" s="239"/>
      <c r="Q971" s="239"/>
      <c r="R971" s="239"/>
      <c r="S971" s="239"/>
      <c r="T971" s="240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41" t="s">
        <v>144</v>
      </c>
      <c r="AU971" s="241" t="s">
        <v>81</v>
      </c>
      <c r="AV971" s="14" t="s">
        <v>140</v>
      </c>
      <c r="AW971" s="14" t="s">
        <v>33</v>
      </c>
      <c r="AX971" s="14" t="s">
        <v>79</v>
      </c>
      <c r="AY971" s="241" t="s">
        <v>133</v>
      </c>
    </row>
    <row r="972" s="2" customFormat="1" ht="16.5" customHeight="1">
      <c r="A972" s="39"/>
      <c r="B972" s="40"/>
      <c r="C972" s="201" t="s">
        <v>959</v>
      </c>
      <c r="D972" s="201" t="s">
        <v>135</v>
      </c>
      <c r="E972" s="202" t="s">
        <v>960</v>
      </c>
      <c r="F972" s="203" t="s">
        <v>961</v>
      </c>
      <c r="G972" s="204" t="s">
        <v>190</v>
      </c>
      <c r="H972" s="205">
        <v>92</v>
      </c>
      <c r="I972" s="206"/>
      <c r="J972" s="207">
        <f>ROUND(I972*H972,2)</f>
        <v>0</v>
      </c>
      <c r="K972" s="203" t="s">
        <v>139</v>
      </c>
      <c r="L972" s="45"/>
      <c r="M972" s="208" t="s">
        <v>19</v>
      </c>
      <c r="N972" s="209" t="s">
        <v>43</v>
      </c>
      <c r="O972" s="85"/>
      <c r="P972" s="210">
        <f>O972*H972</f>
        <v>0</v>
      </c>
      <c r="Q972" s="210">
        <v>0</v>
      </c>
      <c r="R972" s="210">
        <f>Q972*H972</f>
        <v>0</v>
      </c>
      <c r="S972" s="210">
        <v>0</v>
      </c>
      <c r="T972" s="211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12" t="s">
        <v>926</v>
      </c>
      <c r="AT972" s="212" t="s">
        <v>135</v>
      </c>
      <c r="AU972" s="212" t="s">
        <v>81</v>
      </c>
      <c r="AY972" s="18" t="s">
        <v>133</v>
      </c>
      <c r="BE972" s="213">
        <f>IF(N972="základní",J972,0)</f>
        <v>0</v>
      </c>
      <c r="BF972" s="213">
        <f>IF(N972="snížená",J972,0)</f>
        <v>0</v>
      </c>
      <c r="BG972" s="213">
        <f>IF(N972="zákl. přenesená",J972,0)</f>
        <v>0</v>
      </c>
      <c r="BH972" s="213">
        <f>IF(N972="sníž. přenesená",J972,0)</f>
        <v>0</v>
      </c>
      <c r="BI972" s="213">
        <f>IF(N972="nulová",J972,0)</f>
        <v>0</v>
      </c>
      <c r="BJ972" s="18" t="s">
        <v>79</v>
      </c>
      <c r="BK972" s="213">
        <f>ROUND(I972*H972,2)</f>
        <v>0</v>
      </c>
      <c r="BL972" s="18" t="s">
        <v>926</v>
      </c>
      <c r="BM972" s="212" t="s">
        <v>962</v>
      </c>
    </row>
    <row r="973" s="2" customFormat="1">
      <c r="A973" s="39"/>
      <c r="B973" s="40"/>
      <c r="C973" s="41"/>
      <c r="D973" s="214" t="s">
        <v>142</v>
      </c>
      <c r="E973" s="41"/>
      <c r="F973" s="215" t="s">
        <v>963</v>
      </c>
      <c r="G973" s="41"/>
      <c r="H973" s="41"/>
      <c r="I973" s="216"/>
      <c r="J973" s="41"/>
      <c r="K973" s="41"/>
      <c r="L973" s="45"/>
      <c r="M973" s="217"/>
      <c r="N973" s="218"/>
      <c r="O973" s="85"/>
      <c r="P973" s="85"/>
      <c r="Q973" s="85"/>
      <c r="R973" s="85"/>
      <c r="S973" s="85"/>
      <c r="T973" s="86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T973" s="18" t="s">
        <v>142</v>
      </c>
      <c r="AU973" s="18" t="s">
        <v>81</v>
      </c>
    </row>
    <row r="974" s="15" customFormat="1">
      <c r="A974" s="15"/>
      <c r="B974" s="242"/>
      <c r="C974" s="243"/>
      <c r="D974" s="221" t="s">
        <v>144</v>
      </c>
      <c r="E974" s="244" t="s">
        <v>19</v>
      </c>
      <c r="F974" s="245" t="s">
        <v>957</v>
      </c>
      <c r="G974" s="243"/>
      <c r="H974" s="244" t="s">
        <v>19</v>
      </c>
      <c r="I974" s="246"/>
      <c r="J974" s="243"/>
      <c r="K974" s="243"/>
      <c r="L974" s="247"/>
      <c r="M974" s="248"/>
      <c r="N974" s="249"/>
      <c r="O974" s="249"/>
      <c r="P974" s="249"/>
      <c r="Q974" s="249"/>
      <c r="R974" s="249"/>
      <c r="S974" s="249"/>
      <c r="T974" s="250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51" t="s">
        <v>144</v>
      </c>
      <c r="AU974" s="251" t="s">
        <v>81</v>
      </c>
      <c r="AV974" s="15" t="s">
        <v>79</v>
      </c>
      <c r="AW974" s="15" t="s">
        <v>33</v>
      </c>
      <c r="AX974" s="15" t="s">
        <v>72</v>
      </c>
      <c r="AY974" s="251" t="s">
        <v>133</v>
      </c>
    </row>
    <row r="975" s="13" customFormat="1">
      <c r="A975" s="13"/>
      <c r="B975" s="219"/>
      <c r="C975" s="220"/>
      <c r="D975" s="221" t="s">
        <v>144</v>
      </c>
      <c r="E975" s="222" t="s">
        <v>19</v>
      </c>
      <c r="F975" s="223" t="s">
        <v>744</v>
      </c>
      <c r="G975" s="220"/>
      <c r="H975" s="224">
        <v>92</v>
      </c>
      <c r="I975" s="225"/>
      <c r="J975" s="220"/>
      <c r="K975" s="220"/>
      <c r="L975" s="226"/>
      <c r="M975" s="227"/>
      <c r="N975" s="228"/>
      <c r="O975" s="228"/>
      <c r="P975" s="228"/>
      <c r="Q975" s="228"/>
      <c r="R975" s="228"/>
      <c r="S975" s="228"/>
      <c r="T975" s="229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0" t="s">
        <v>144</v>
      </c>
      <c r="AU975" s="230" t="s">
        <v>81</v>
      </c>
      <c r="AV975" s="13" t="s">
        <v>81</v>
      </c>
      <c r="AW975" s="13" t="s">
        <v>33</v>
      </c>
      <c r="AX975" s="13" t="s">
        <v>72</v>
      </c>
      <c r="AY975" s="230" t="s">
        <v>133</v>
      </c>
    </row>
    <row r="976" s="14" customFormat="1">
      <c r="A976" s="14"/>
      <c r="B976" s="231"/>
      <c r="C976" s="232"/>
      <c r="D976" s="221" t="s">
        <v>144</v>
      </c>
      <c r="E976" s="233" t="s">
        <v>19</v>
      </c>
      <c r="F976" s="234" t="s">
        <v>146</v>
      </c>
      <c r="G976" s="232"/>
      <c r="H976" s="235">
        <v>92</v>
      </c>
      <c r="I976" s="236"/>
      <c r="J976" s="232"/>
      <c r="K976" s="232"/>
      <c r="L976" s="237"/>
      <c r="M976" s="238"/>
      <c r="N976" s="239"/>
      <c r="O976" s="239"/>
      <c r="P976" s="239"/>
      <c r="Q976" s="239"/>
      <c r="R976" s="239"/>
      <c r="S976" s="239"/>
      <c r="T976" s="240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1" t="s">
        <v>144</v>
      </c>
      <c r="AU976" s="241" t="s">
        <v>81</v>
      </c>
      <c r="AV976" s="14" t="s">
        <v>140</v>
      </c>
      <c r="AW976" s="14" t="s">
        <v>33</v>
      </c>
      <c r="AX976" s="14" t="s">
        <v>79</v>
      </c>
      <c r="AY976" s="241" t="s">
        <v>133</v>
      </c>
    </row>
    <row r="977" s="2" customFormat="1" ht="16.5" customHeight="1">
      <c r="A977" s="39"/>
      <c r="B977" s="40"/>
      <c r="C977" s="201" t="s">
        <v>964</v>
      </c>
      <c r="D977" s="201" t="s">
        <v>135</v>
      </c>
      <c r="E977" s="202" t="s">
        <v>965</v>
      </c>
      <c r="F977" s="203" t="s">
        <v>966</v>
      </c>
      <c r="G977" s="204" t="s">
        <v>138</v>
      </c>
      <c r="H977" s="205">
        <v>1</v>
      </c>
      <c r="I977" s="206"/>
      <c r="J977" s="207">
        <f>ROUND(I977*H977,2)</f>
        <v>0</v>
      </c>
      <c r="K977" s="203" t="s">
        <v>139</v>
      </c>
      <c r="L977" s="45"/>
      <c r="M977" s="208" t="s">
        <v>19</v>
      </c>
      <c r="N977" s="209" t="s">
        <v>43</v>
      </c>
      <c r="O977" s="85"/>
      <c r="P977" s="210">
        <f>O977*H977</f>
        <v>0</v>
      </c>
      <c r="Q977" s="210">
        <v>0</v>
      </c>
      <c r="R977" s="210">
        <f>Q977*H977</f>
        <v>0</v>
      </c>
      <c r="S977" s="210">
        <v>0</v>
      </c>
      <c r="T977" s="211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12" t="s">
        <v>926</v>
      </c>
      <c r="AT977" s="212" t="s">
        <v>135</v>
      </c>
      <c r="AU977" s="212" t="s">
        <v>81</v>
      </c>
      <c r="AY977" s="18" t="s">
        <v>133</v>
      </c>
      <c r="BE977" s="213">
        <f>IF(N977="základní",J977,0)</f>
        <v>0</v>
      </c>
      <c r="BF977" s="213">
        <f>IF(N977="snížená",J977,0)</f>
        <v>0</v>
      </c>
      <c r="BG977" s="213">
        <f>IF(N977="zákl. přenesená",J977,0)</f>
        <v>0</v>
      </c>
      <c r="BH977" s="213">
        <f>IF(N977="sníž. přenesená",J977,0)</f>
        <v>0</v>
      </c>
      <c r="BI977" s="213">
        <f>IF(N977="nulová",J977,0)</f>
        <v>0</v>
      </c>
      <c r="BJ977" s="18" t="s">
        <v>79</v>
      </c>
      <c r="BK977" s="213">
        <f>ROUND(I977*H977,2)</f>
        <v>0</v>
      </c>
      <c r="BL977" s="18" t="s">
        <v>926</v>
      </c>
      <c r="BM977" s="212" t="s">
        <v>967</v>
      </c>
    </row>
    <row r="978" s="2" customFormat="1">
      <c r="A978" s="39"/>
      <c r="B978" s="40"/>
      <c r="C978" s="41"/>
      <c r="D978" s="214" t="s">
        <v>142</v>
      </c>
      <c r="E978" s="41"/>
      <c r="F978" s="215" t="s">
        <v>968</v>
      </c>
      <c r="G978" s="41"/>
      <c r="H978" s="41"/>
      <c r="I978" s="216"/>
      <c r="J978" s="41"/>
      <c r="K978" s="41"/>
      <c r="L978" s="45"/>
      <c r="M978" s="217"/>
      <c r="N978" s="218"/>
      <c r="O978" s="85"/>
      <c r="P978" s="85"/>
      <c r="Q978" s="85"/>
      <c r="R978" s="85"/>
      <c r="S978" s="85"/>
      <c r="T978" s="86"/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T978" s="18" t="s">
        <v>142</v>
      </c>
      <c r="AU978" s="18" t="s">
        <v>81</v>
      </c>
    </row>
    <row r="979" s="13" customFormat="1">
      <c r="A979" s="13"/>
      <c r="B979" s="219"/>
      <c r="C979" s="220"/>
      <c r="D979" s="221" t="s">
        <v>144</v>
      </c>
      <c r="E979" s="222" t="s">
        <v>19</v>
      </c>
      <c r="F979" s="223" t="s">
        <v>79</v>
      </c>
      <c r="G979" s="220"/>
      <c r="H979" s="224">
        <v>1</v>
      </c>
      <c r="I979" s="225"/>
      <c r="J979" s="220"/>
      <c r="K979" s="220"/>
      <c r="L979" s="226"/>
      <c r="M979" s="227"/>
      <c r="N979" s="228"/>
      <c r="O979" s="228"/>
      <c r="P979" s="228"/>
      <c r="Q979" s="228"/>
      <c r="R979" s="228"/>
      <c r="S979" s="228"/>
      <c r="T979" s="229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0" t="s">
        <v>144</v>
      </c>
      <c r="AU979" s="230" t="s">
        <v>81</v>
      </c>
      <c r="AV979" s="13" t="s">
        <v>81</v>
      </c>
      <c r="AW979" s="13" t="s">
        <v>33</v>
      </c>
      <c r="AX979" s="13" t="s">
        <v>72</v>
      </c>
      <c r="AY979" s="230" t="s">
        <v>133</v>
      </c>
    </row>
    <row r="980" s="14" customFormat="1">
      <c r="A980" s="14"/>
      <c r="B980" s="231"/>
      <c r="C980" s="232"/>
      <c r="D980" s="221" t="s">
        <v>144</v>
      </c>
      <c r="E980" s="233" t="s">
        <v>19</v>
      </c>
      <c r="F980" s="234" t="s">
        <v>146</v>
      </c>
      <c r="G980" s="232"/>
      <c r="H980" s="235">
        <v>1</v>
      </c>
      <c r="I980" s="236"/>
      <c r="J980" s="232"/>
      <c r="K980" s="232"/>
      <c r="L980" s="237"/>
      <c r="M980" s="238"/>
      <c r="N980" s="239"/>
      <c r="O980" s="239"/>
      <c r="P980" s="239"/>
      <c r="Q980" s="239"/>
      <c r="R980" s="239"/>
      <c r="S980" s="239"/>
      <c r="T980" s="240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41" t="s">
        <v>144</v>
      </c>
      <c r="AU980" s="241" t="s">
        <v>81</v>
      </c>
      <c r="AV980" s="14" t="s">
        <v>140</v>
      </c>
      <c r="AW980" s="14" t="s">
        <v>33</v>
      </c>
      <c r="AX980" s="14" t="s">
        <v>79</v>
      </c>
      <c r="AY980" s="241" t="s">
        <v>133</v>
      </c>
    </row>
    <row r="981" s="2" customFormat="1" ht="24.15" customHeight="1">
      <c r="A981" s="39"/>
      <c r="B981" s="40"/>
      <c r="C981" s="201" t="s">
        <v>969</v>
      </c>
      <c r="D981" s="201" t="s">
        <v>135</v>
      </c>
      <c r="E981" s="202" t="s">
        <v>970</v>
      </c>
      <c r="F981" s="203" t="s">
        <v>971</v>
      </c>
      <c r="G981" s="204" t="s">
        <v>972</v>
      </c>
      <c r="H981" s="205">
        <v>4600</v>
      </c>
      <c r="I981" s="206"/>
      <c r="J981" s="207">
        <f>ROUND(I981*H981,2)</f>
        <v>0</v>
      </c>
      <c r="K981" s="203" t="s">
        <v>139</v>
      </c>
      <c r="L981" s="45"/>
      <c r="M981" s="208" t="s">
        <v>19</v>
      </c>
      <c r="N981" s="209" t="s">
        <v>43</v>
      </c>
      <c r="O981" s="85"/>
      <c r="P981" s="210">
        <f>O981*H981</f>
        <v>0</v>
      </c>
      <c r="Q981" s="210">
        <v>0</v>
      </c>
      <c r="R981" s="210">
        <f>Q981*H981</f>
        <v>0</v>
      </c>
      <c r="S981" s="210">
        <v>0</v>
      </c>
      <c r="T981" s="211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12" t="s">
        <v>926</v>
      </c>
      <c r="AT981" s="212" t="s">
        <v>135</v>
      </c>
      <c r="AU981" s="212" t="s">
        <v>81</v>
      </c>
      <c r="AY981" s="18" t="s">
        <v>133</v>
      </c>
      <c r="BE981" s="213">
        <f>IF(N981="základní",J981,0)</f>
        <v>0</v>
      </c>
      <c r="BF981" s="213">
        <f>IF(N981="snížená",J981,0)</f>
        <v>0</v>
      </c>
      <c r="BG981" s="213">
        <f>IF(N981="zákl. přenesená",J981,0)</f>
        <v>0</v>
      </c>
      <c r="BH981" s="213">
        <f>IF(N981="sníž. přenesená",J981,0)</f>
        <v>0</v>
      </c>
      <c r="BI981" s="213">
        <f>IF(N981="nulová",J981,0)</f>
        <v>0</v>
      </c>
      <c r="BJ981" s="18" t="s">
        <v>79</v>
      </c>
      <c r="BK981" s="213">
        <f>ROUND(I981*H981,2)</f>
        <v>0</v>
      </c>
      <c r="BL981" s="18" t="s">
        <v>926</v>
      </c>
      <c r="BM981" s="212" t="s">
        <v>973</v>
      </c>
    </row>
    <row r="982" s="2" customFormat="1">
      <c r="A982" s="39"/>
      <c r="B982" s="40"/>
      <c r="C982" s="41"/>
      <c r="D982" s="214" t="s">
        <v>142</v>
      </c>
      <c r="E982" s="41"/>
      <c r="F982" s="215" t="s">
        <v>974</v>
      </c>
      <c r="G982" s="41"/>
      <c r="H982" s="41"/>
      <c r="I982" s="216"/>
      <c r="J982" s="41"/>
      <c r="K982" s="41"/>
      <c r="L982" s="45"/>
      <c r="M982" s="217"/>
      <c r="N982" s="218"/>
      <c r="O982" s="85"/>
      <c r="P982" s="85"/>
      <c r="Q982" s="85"/>
      <c r="R982" s="85"/>
      <c r="S982" s="85"/>
      <c r="T982" s="86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T982" s="18" t="s">
        <v>142</v>
      </c>
      <c r="AU982" s="18" t="s">
        <v>81</v>
      </c>
    </row>
    <row r="983" s="13" customFormat="1">
      <c r="A983" s="13"/>
      <c r="B983" s="219"/>
      <c r="C983" s="220"/>
      <c r="D983" s="221" t="s">
        <v>144</v>
      </c>
      <c r="E983" s="222" t="s">
        <v>19</v>
      </c>
      <c r="F983" s="223" t="s">
        <v>975</v>
      </c>
      <c r="G983" s="220"/>
      <c r="H983" s="224">
        <v>4600</v>
      </c>
      <c r="I983" s="225"/>
      <c r="J983" s="220"/>
      <c r="K983" s="220"/>
      <c r="L983" s="226"/>
      <c r="M983" s="227"/>
      <c r="N983" s="228"/>
      <c r="O983" s="228"/>
      <c r="P983" s="228"/>
      <c r="Q983" s="228"/>
      <c r="R983" s="228"/>
      <c r="S983" s="228"/>
      <c r="T983" s="229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0" t="s">
        <v>144</v>
      </c>
      <c r="AU983" s="230" t="s">
        <v>81</v>
      </c>
      <c r="AV983" s="13" t="s">
        <v>81</v>
      </c>
      <c r="AW983" s="13" t="s">
        <v>33</v>
      </c>
      <c r="AX983" s="13" t="s">
        <v>79</v>
      </c>
      <c r="AY983" s="230" t="s">
        <v>133</v>
      </c>
    </row>
    <row r="984" s="2" customFormat="1" ht="16.5" customHeight="1">
      <c r="A984" s="39"/>
      <c r="B984" s="40"/>
      <c r="C984" s="201" t="s">
        <v>976</v>
      </c>
      <c r="D984" s="201" t="s">
        <v>135</v>
      </c>
      <c r="E984" s="202" t="s">
        <v>977</v>
      </c>
      <c r="F984" s="203" t="s">
        <v>978</v>
      </c>
      <c r="G984" s="204" t="s">
        <v>190</v>
      </c>
      <c r="H984" s="205">
        <v>92</v>
      </c>
      <c r="I984" s="206"/>
      <c r="J984" s="207">
        <f>ROUND(I984*H984,2)</f>
        <v>0</v>
      </c>
      <c r="K984" s="203" t="s">
        <v>19</v>
      </c>
      <c r="L984" s="45"/>
      <c r="M984" s="208" t="s">
        <v>19</v>
      </c>
      <c r="N984" s="209" t="s">
        <v>43</v>
      </c>
      <c r="O984" s="85"/>
      <c r="P984" s="210">
        <f>O984*H984</f>
        <v>0</v>
      </c>
      <c r="Q984" s="210">
        <v>0</v>
      </c>
      <c r="R984" s="210">
        <f>Q984*H984</f>
        <v>0</v>
      </c>
      <c r="S984" s="210">
        <v>0</v>
      </c>
      <c r="T984" s="211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12" t="s">
        <v>926</v>
      </c>
      <c r="AT984" s="212" t="s">
        <v>135</v>
      </c>
      <c r="AU984" s="212" t="s">
        <v>81</v>
      </c>
      <c r="AY984" s="18" t="s">
        <v>133</v>
      </c>
      <c r="BE984" s="213">
        <f>IF(N984="základní",J984,0)</f>
        <v>0</v>
      </c>
      <c r="BF984" s="213">
        <f>IF(N984="snížená",J984,0)</f>
        <v>0</v>
      </c>
      <c r="BG984" s="213">
        <f>IF(N984="zákl. přenesená",J984,0)</f>
        <v>0</v>
      </c>
      <c r="BH984" s="213">
        <f>IF(N984="sníž. přenesená",J984,0)</f>
        <v>0</v>
      </c>
      <c r="BI984" s="213">
        <f>IF(N984="nulová",J984,0)</f>
        <v>0</v>
      </c>
      <c r="BJ984" s="18" t="s">
        <v>79</v>
      </c>
      <c r="BK984" s="213">
        <f>ROUND(I984*H984,2)</f>
        <v>0</v>
      </c>
      <c r="BL984" s="18" t="s">
        <v>926</v>
      </c>
      <c r="BM984" s="212" t="s">
        <v>979</v>
      </c>
    </row>
    <row r="985" s="13" customFormat="1">
      <c r="A985" s="13"/>
      <c r="B985" s="219"/>
      <c r="C985" s="220"/>
      <c r="D985" s="221" t="s">
        <v>144</v>
      </c>
      <c r="E985" s="222" t="s">
        <v>19</v>
      </c>
      <c r="F985" s="223" t="s">
        <v>744</v>
      </c>
      <c r="G985" s="220"/>
      <c r="H985" s="224">
        <v>92</v>
      </c>
      <c r="I985" s="225"/>
      <c r="J985" s="220"/>
      <c r="K985" s="220"/>
      <c r="L985" s="226"/>
      <c r="M985" s="227"/>
      <c r="N985" s="228"/>
      <c r="O985" s="228"/>
      <c r="P985" s="228"/>
      <c r="Q985" s="228"/>
      <c r="R985" s="228"/>
      <c r="S985" s="228"/>
      <c r="T985" s="229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0" t="s">
        <v>144</v>
      </c>
      <c r="AU985" s="230" t="s">
        <v>81</v>
      </c>
      <c r="AV985" s="13" t="s">
        <v>81</v>
      </c>
      <c r="AW985" s="13" t="s">
        <v>33</v>
      </c>
      <c r="AX985" s="13" t="s">
        <v>72</v>
      </c>
      <c r="AY985" s="230" t="s">
        <v>133</v>
      </c>
    </row>
    <row r="986" s="14" customFormat="1">
      <c r="A986" s="14"/>
      <c r="B986" s="231"/>
      <c r="C986" s="232"/>
      <c r="D986" s="221" t="s">
        <v>144</v>
      </c>
      <c r="E986" s="233" t="s">
        <v>19</v>
      </c>
      <c r="F986" s="234" t="s">
        <v>146</v>
      </c>
      <c r="G986" s="232"/>
      <c r="H986" s="235">
        <v>92</v>
      </c>
      <c r="I986" s="236"/>
      <c r="J986" s="232"/>
      <c r="K986" s="232"/>
      <c r="L986" s="237"/>
      <c r="M986" s="238"/>
      <c r="N986" s="239"/>
      <c r="O986" s="239"/>
      <c r="P986" s="239"/>
      <c r="Q986" s="239"/>
      <c r="R986" s="239"/>
      <c r="S986" s="239"/>
      <c r="T986" s="240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1" t="s">
        <v>144</v>
      </c>
      <c r="AU986" s="241" t="s">
        <v>81</v>
      </c>
      <c r="AV986" s="14" t="s">
        <v>140</v>
      </c>
      <c r="AW986" s="14" t="s">
        <v>33</v>
      </c>
      <c r="AX986" s="14" t="s">
        <v>79</v>
      </c>
      <c r="AY986" s="241" t="s">
        <v>133</v>
      </c>
    </row>
    <row r="987" s="12" customFormat="1" ht="22.8" customHeight="1">
      <c r="A987" s="12"/>
      <c r="B987" s="185"/>
      <c r="C987" s="186"/>
      <c r="D987" s="187" t="s">
        <v>71</v>
      </c>
      <c r="E987" s="199" t="s">
        <v>980</v>
      </c>
      <c r="F987" s="199" t="s">
        <v>981</v>
      </c>
      <c r="G987" s="186"/>
      <c r="H987" s="186"/>
      <c r="I987" s="189"/>
      <c r="J987" s="200">
        <f>BK987</f>
        <v>0</v>
      </c>
      <c r="K987" s="186"/>
      <c r="L987" s="191"/>
      <c r="M987" s="192"/>
      <c r="N987" s="193"/>
      <c r="O987" s="193"/>
      <c r="P987" s="194">
        <f>SUM(P988:P1003)</f>
        <v>0</v>
      </c>
      <c r="Q987" s="193"/>
      <c r="R987" s="194">
        <f>SUM(R988:R1003)</f>
        <v>0</v>
      </c>
      <c r="S987" s="193"/>
      <c r="T987" s="195">
        <f>SUM(T988:T1003)</f>
        <v>0</v>
      </c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R987" s="196" t="s">
        <v>178</v>
      </c>
      <c r="AT987" s="197" t="s">
        <v>71</v>
      </c>
      <c r="AU987" s="197" t="s">
        <v>79</v>
      </c>
      <c r="AY987" s="196" t="s">
        <v>133</v>
      </c>
      <c r="BK987" s="198">
        <f>SUM(BK988:BK1003)</f>
        <v>0</v>
      </c>
    </row>
    <row r="988" s="2" customFormat="1" ht="16.5" customHeight="1">
      <c r="A988" s="39"/>
      <c r="B988" s="40"/>
      <c r="C988" s="201" t="s">
        <v>982</v>
      </c>
      <c r="D988" s="201" t="s">
        <v>135</v>
      </c>
      <c r="E988" s="202" t="s">
        <v>983</v>
      </c>
      <c r="F988" s="203" t="s">
        <v>984</v>
      </c>
      <c r="G988" s="204" t="s">
        <v>925</v>
      </c>
      <c r="H988" s="205">
        <v>1</v>
      </c>
      <c r="I988" s="206"/>
      <c r="J988" s="207">
        <f>ROUND(I988*H988,2)</f>
        <v>0</v>
      </c>
      <c r="K988" s="203" t="s">
        <v>139</v>
      </c>
      <c r="L988" s="45"/>
      <c r="M988" s="208" t="s">
        <v>19</v>
      </c>
      <c r="N988" s="209" t="s">
        <v>43</v>
      </c>
      <c r="O988" s="85"/>
      <c r="P988" s="210">
        <f>O988*H988</f>
        <v>0</v>
      </c>
      <c r="Q988" s="210">
        <v>0</v>
      </c>
      <c r="R988" s="210">
        <f>Q988*H988</f>
        <v>0</v>
      </c>
      <c r="S988" s="210">
        <v>0</v>
      </c>
      <c r="T988" s="211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12" t="s">
        <v>926</v>
      </c>
      <c r="AT988" s="212" t="s">
        <v>135</v>
      </c>
      <c r="AU988" s="212" t="s">
        <v>81</v>
      </c>
      <c r="AY988" s="18" t="s">
        <v>133</v>
      </c>
      <c r="BE988" s="213">
        <f>IF(N988="základní",J988,0)</f>
        <v>0</v>
      </c>
      <c r="BF988" s="213">
        <f>IF(N988="snížená",J988,0)</f>
        <v>0</v>
      </c>
      <c r="BG988" s="213">
        <f>IF(N988="zákl. přenesená",J988,0)</f>
        <v>0</v>
      </c>
      <c r="BH988" s="213">
        <f>IF(N988="sníž. přenesená",J988,0)</f>
        <v>0</v>
      </c>
      <c r="BI988" s="213">
        <f>IF(N988="nulová",J988,0)</f>
        <v>0</v>
      </c>
      <c r="BJ988" s="18" t="s">
        <v>79</v>
      </c>
      <c r="BK988" s="213">
        <f>ROUND(I988*H988,2)</f>
        <v>0</v>
      </c>
      <c r="BL988" s="18" t="s">
        <v>926</v>
      </c>
      <c r="BM988" s="212" t="s">
        <v>985</v>
      </c>
    </row>
    <row r="989" s="2" customFormat="1">
      <c r="A989" s="39"/>
      <c r="B989" s="40"/>
      <c r="C989" s="41"/>
      <c r="D989" s="214" t="s">
        <v>142</v>
      </c>
      <c r="E989" s="41"/>
      <c r="F989" s="215" t="s">
        <v>986</v>
      </c>
      <c r="G989" s="41"/>
      <c r="H989" s="41"/>
      <c r="I989" s="216"/>
      <c r="J989" s="41"/>
      <c r="K989" s="41"/>
      <c r="L989" s="45"/>
      <c r="M989" s="217"/>
      <c r="N989" s="218"/>
      <c r="O989" s="85"/>
      <c r="P989" s="85"/>
      <c r="Q989" s="85"/>
      <c r="R989" s="85"/>
      <c r="S989" s="85"/>
      <c r="T989" s="86"/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T989" s="18" t="s">
        <v>142</v>
      </c>
      <c r="AU989" s="18" t="s">
        <v>81</v>
      </c>
    </row>
    <row r="990" s="13" customFormat="1">
      <c r="A990" s="13"/>
      <c r="B990" s="219"/>
      <c r="C990" s="220"/>
      <c r="D990" s="221" t="s">
        <v>144</v>
      </c>
      <c r="E990" s="222" t="s">
        <v>19</v>
      </c>
      <c r="F990" s="223" t="s">
        <v>987</v>
      </c>
      <c r="G990" s="220"/>
      <c r="H990" s="224">
        <v>1</v>
      </c>
      <c r="I990" s="225"/>
      <c r="J990" s="220"/>
      <c r="K990" s="220"/>
      <c r="L990" s="226"/>
      <c r="M990" s="227"/>
      <c r="N990" s="228"/>
      <c r="O990" s="228"/>
      <c r="P990" s="228"/>
      <c r="Q990" s="228"/>
      <c r="R990" s="228"/>
      <c r="S990" s="228"/>
      <c r="T990" s="229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0" t="s">
        <v>144</v>
      </c>
      <c r="AU990" s="230" t="s">
        <v>81</v>
      </c>
      <c r="AV990" s="13" t="s">
        <v>81</v>
      </c>
      <c r="AW990" s="13" t="s">
        <v>33</v>
      </c>
      <c r="AX990" s="13" t="s">
        <v>72</v>
      </c>
      <c r="AY990" s="230" t="s">
        <v>133</v>
      </c>
    </row>
    <row r="991" s="14" customFormat="1">
      <c r="A991" s="14"/>
      <c r="B991" s="231"/>
      <c r="C991" s="232"/>
      <c r="D991" s="221" t="s">
        <v>144</v>
      </c>
      <c r="E991" s="233" t="s">
        <v>19</v>
      </c>
      <c r="F991" s="234" t="s">
        <v>146</v>
      </c>
      <c r="G991" s="232"/>
      <c r="H991" s="235">
        <v>1</v>
      </c>
      <c r="I991" s="236"/>
      <c r="J991" s="232"/>
      <c r="K991" s="232"/>
      <c r="L991" s="237"/>
      <c r="M991" s="238"/>
      <c r="N991" s="239"/>
      <c r="O991" s="239"/>
      <c r="P991" s="239"/>
      <c r="Q991" s="239"/>
      <c r="R991" s="239"/>
      <c r="S991" s="239"/>
      <c r="T991" s="240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1" t="s">
        <v>144</v>
      </c>
      <c r="AU991" s="241" t="s">
        <v>81</v>
      </c>
      <c r="AV991" s="14" t="s">
        <v>140</v>
      </c>
      <c r="AW991" s="14" t="s">
        <v>33</v>
      </c>
      <c r="AX991" s="14" t="s">
        <v>79</v>
      </c>
      <c r="AY991" s="241" t="s">
        <v>133</v>
      </c>
    </row>
    <row r="992" s="2" customFormat="1" ht="16.5" customHeight="1">
      <c r="A992" s="39"/>
      <c r="B992" s="40"/>
      <c r="C992" s="201" t="s">
        <v>988</v>
      </c>
      <c r="D992" s="201" t="s">
        <v>135</v>
      </c>
      <c r="E992" s="202" t="s">
        <v>989</v>
      </c>
      <c r="F992" s="203" t="s">
        <v>990</v>
      </c>
      <c r="G992" s="204" t="s">
        <v>925</v>
      </c>
      <c r="H992" s="205">
        <v>1</v>
      </c>
      <c r="I992" s="206"/>
      <c r="J992" s="207">
        <f>ROUND(I992*H992,2)</f>
        <v>0</v>
      </c>
      <c r="K992" s="203" t="s">
        <v>139</v>
      </c>
      <c r="L992" s="45"/>
      <c r="M992" s="208" t="s">
        <v>19</v>
      </c>
      <c r="N992" s="209" t="s">
        <v>43</v>
      </c>
      <c r="O992" s="85"/>
      <c r="P992" s="210">
        <f>O992*H992</f>
        <v>0</v>
      </c>
      <c r="Q992" s="210">
        <v>0</v>
      </c>
      <c r="R992" s="210">
        <f>Q992*H992</f>
        <v>0</v>
      </c>
      <c r="S992" s="210">
        <v>0</v>
      </c>
      <c r="T992" s="211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12" t="s">
        <v>926</v>
      </c>
      <c r="AT992" s="212" t="s">
        <v>135</v>
      </c>
      <c r="AU992" s="212" t="s">
        <v>81</v>
      </c>
      <c r="AY992" s="18" t="s">
        <v>133</v>
      </c>
      <c r="BE992" s="213">
        <f>IF(N992="základní",J992,0)</f>
        <v>0</v>
      </c>
      <c r="BF992" s="213">
        <f>IF(N992="snížená",J992,0)</f>
        <v>0</v>
      </c>
      <c r="BG992" s="213">
        <f>IF(N992="zákl. přenesená",J992,0)</f>
        <v>0</v>
      </c>
      <c r="BH992" s="213">
        <f>IF(N992="sníž. přenesená",J992,0)</f>
        <v>0</v>
      </c>
      <c r="BI992" s="213">
        <f>IF(N992="nulová",J992,0)</f>
        <v>0</v>
      </c>
      <c r="BJ992" s="18" t="s">
        <v>79</v>
      </c>
      <c r="BK992" s="213">
        <f>ROUND(I992*H992,2)</f>
        <v>0</v>
      </c>
      <c r="BL992" s="18" t="s">
        <v>926</v>
      </c>
      <c r="BM992" s="212" t="s">
        <v>991</v>
      </c>
    </row>
    <row r="993" s="2" customFormat="1">
      <c r="A993" s="39"/>
      <c r="B993" s="40"/>
      <c r="C993" s="41"/>
      <c r="D993" s="214" t="s">
        <v>142</v>
      </c>
      <c r="E993" s="41"/>
      <c r="F993" s="215" t="s">
        <v>992</v>
      </c>
      <c r="G993" s="41"/>
      <c r="H993" s="41"/>
      <c r="I993" s="216"/>
      <c r="J993" s="41"/>
      <c r="K993" s="41"/>
      <c r="L993" s="45"/>
      <c r="M993" s="217"/>
      <c r="N993" s="218"/>
      <c r="O993" s="85"/>
      <c r="P993" s="85"/>
      <c r="Q993" s="85"/>
      <c r="R993" s="85"/>
      <c r="S993" s="85"/>
      <c r="T993" s="86"/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T993" s="18" t="s">
        <v>142</v>
      </c>
      <c r="AU993" s="18" t="s">
        <v>81</v>
      </c>
    </row>
    <row r="994" s="13" customFormat="1">
      <c r="A994" s="13"/>
      <c r="B994" s="219"/>
      <c r="C994" s="220"/>
      <c r="D994" s="221" t="s">
        <v>144</v>
      </c>
      <c r="E994" s="222" t="s">
        <v>19</v>
      </c>
      <c r="F994" s="223" t="s">
        <v>993</v>
      </c>
      <c r="G994" s="220"/>
      <c r="H994" s="224">
        <v>1</v>
      </c>
      <c r="I994" s="225"/>
      <c r="J994" s="220"/>
      <c r="K994" s="220"/>
      <c r="L994" s="226"/>
      <c r="M994" s="227"/>
      <c r="N994" s="228"/>
      <c r="O994" s="228"/>
      <c r="P994" s="228"/>
      <c r="Q994" s="228"/>
      <c r="R994" s="228"/>
      <c r="S994" s="228"/>
      <c r="T994" s="229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0" t="s">
        <v>144</v>
      </c>
      <c r="AU994" s="230" t="s">
        <v>81</v>
      </c>
      <c r="AV994" s="13" t="s">
        <v>81</v>
      </c>
      <c r="AW994" s="13" t="s">
        <v>33</v>
      </c>
      <c r="AX994" s="13" t="s">
        <v>72</v>
      </c>
      <c r="AY994" s="230" t="s">
        <v>133</v>
      </c>
    </row>
    <row r="995" s="14" customFormat="1">
      <c r="A995" s="14"/>
      <c r="B995" s="231"/>
      <c r="C995" s="232"/>
      <c r="D995" s="221" t="s">
        <v>144</v>
      </c>
      <c r="E995" s="233" t="s">
        <v>19</v>
      </c>
      <c r="F995" s="234" t="s">
        <v>146</v>
      </c>
      <c r="G995" s="232"/>
      <c r="H995" s="235">
        <v>1</v>
      </c>
      <c r="I995" s="236"/>
      <c r="J995" s="232"/>
      <c r="K995" s="232"/>
      <c r="L995" s="237"/>
      <c r="M995" s="238"/>
      <c r="N995" s="239"/>
      <c r="O995" s="239"/>
      <c r="P995" s="239"/>
      <c r="Q995" s="239"/>
      <c r="R995" s="239"/>
      <c r="S995" s="239"/>
      <c r="T995" s="240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41" t="s">
        <v>144</v>
      </c>
      <c r="AU995" s="241" t="s">
        <v>81</v>
      </c>
      <c r="AV995" s="14" t="s">
        <v>140</v>
      </c>
      <c r="AW995" s="14" t="s">
        <v>33</v>
      </c>
      <c r="AX995" s="14" t="s">
        <v>79</v>
      </c>
      <c r="AY995" s="241" t="s">
        <v>133</v>
      </c>
    </row>
    <row r="996" s="2" customFormat="1" ht="16.5" customHeight="1">
      <c r="A996" s="39"/>
      <c r="B996" s="40"/>
      <c r="C996" s="201" t="s">
        <v>994</v>
      </c>
      <c r="D996" s="201" t="s">
        <v>135</v>
      </c>
      <c r="E996" s="202" t="s">
        <v>995</v>
      </c>
      <c r="F996" s="203" t="s">
        <v>996</v>
      </c>
      <c r="G996" s="204" t="s">
        <v>925</v>
      </c>
      <c r="H996" s="205">
        <v>1</v>
      </c>
      <c r="I996" s="206"/>
      <c r="J996" s="207">
        <f>ROUND(I996*H996,2)</f>
        <v>0</v>
      </c>
      <c r="K996" s="203" t="s">
        <v>139</v>
      </c>
      <c r="L996" s="45"/>
      <c r="M996" s="208" t="s">
        <v>19</v>
      </c>
      <c r="N996" s="209" t="s">
        <v>43</v>
      </c>
      <c r="O996" s="85"/>
      <c r="P996" s="210">
        <f>O996*H996</f>
        <v>0</v>
      </c>
      <c r="Q996" s="210">
        <v>0</v>
      </c>
      <c r="R996" s="210">
        <f>Q996*H996</f>
        <v>0</v>
      </c>
      <c r="S996" s="210">
        <v>0</v>
      </c>
      <c r="T996" s="211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12" t="s">
        <v>926</v>
      </c>
      <c r="AT996" s="212" t="s">
        <v>135</v>
      </c>
      <c r="AU996" s="212" t="s">
        <v>81</v>
      </c>
      <c r="AY996" s="18" t="s">
        <v>133</v>
      </c>
      <c r="BE996" s="213">
        <f>IF(N996="základní",J996,0)</f>
        <v>0</v>
      </c>
      <c r="BF996" s="213">
        <f>IF(N996="snížená",J996,0)</f>
        <v>0</v>
      </c>
      <c r="BG996" s="213">
        <f>IF(N996="zákl. přenesená",J996,0)</f>
        <v>0</v>
      </c>
      <c r="BH996" s="213">
        <f>IF(N996="sníž. přenesená",J996,0)</f>
        <v>0</v>
      </c>
      <c r="BI996" s="213">
        <f>IF(N996="nulová",J996,0)</f>
        <v>0</v>
      </c>
      <c r="BJ996" s="18" t="s">
        <v>79</v>
      </c>
      <c r="BK996" s="213">
        <f>ROUND(I996*H996,2)</f>
        <v>0</v>
      </c>
      <c r="BL996" s="18" t="s">
        <v>926</v>
      </c>
      <c r="BM996" s="212" t="s">
        <v>997</v>
      </c>
    </row>
    <row r="997" s="2" customFormat="1">
      <c r="A997" s="39"/>
      <c r="B997" s="40"/>
      <c r="C997" s="41"/>
      <c r="D997" s="214" t="s">
        <v>142</v>
      </c>
      <c r="E997" s="41"/>
      <c r="F997" s="215" t="s">
        <v>998</v>
      </c>
      <c r="G997" s="41"/>
      <c r="H997" s="41"/>
      <c r="I997" s="216"/>
      <c r="J997" s="41"/>
      <c r="K997" s="41"/>
      <c r="L997" s="45"/>
      <c r="M997" s="217"/>
      <c r="N997" s="218"/>
      <c r="O997" s="85"/>
      <c r="P997" s="85"/>
      <c r="Q997" s="85"/>
      <c r="R997" s="85"/>
      <c r="S997" s="85"/>
      <c r="T997" s="86"/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T997" s="18" t="s">
        <v>142</v>
      </c>
      <c r="AU997" s="18" t="s">
        <v>81</v>
      </c>
    </row>
    <row r="998" s="13" customFormat="1">
      <c r="A998" s="13"/>
      <c r="B998" s="219"/>
      <c r="C998" s="220"/>
      <c r="D998" s="221" t="s">
        <v>144</v>
      </c>
      <c r="E998" s="222" t="s">
        <v>19</v>
      </c>
      <c r="F998" s="223" t="s">
        <v>79</v>
      </c>
      <c r="G998" s="220"/>
      <c r="H998" s="224">
        <v>1</v>
      </c>
      <c r="I998" s="225"/>
      <c r="J998" s="220"/>
      <c r="K998" s="220"/>
      <c r="L998" s="226"/>
      <c r="M998" s="227"/>
      <c r="N998" s="228"/>
      <c r="O998" s="228"/>
      <c r="P998" s="228"/>
      <c r="Q998" s="228"/>
      <c r="R998" s="228"/>
      <c r="S998" s="228"/>
      <c r="T998" s="229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0" t="s">
        <v>144</v>
      </c>
      <c r="AU998" s="230" t="s">
        <v>81</v>
      </c>
      <c r="AV998" s="13" t="s">
        <v>81</v>
      </c>
      <c r="AW998" s="13" t="s">
        <v>33</v>
      </c>
      <c r="AX998" s="13" t="s">
        <v>72</v>
      </c>
      <c r="AY998" s="230" t="s">
        <v>133</v>
      </c>
    </row>
    <row r="999" s="14" customFormat="1">
      <c r="A999" s="14"/>
      <c r="B999" s="231"/>
      <c r="C999" s="232"/>
      <c r="D999" s="221" t="s">
        <v>144</v>
      </c>
      <c r="E999" s="233" t="s">
        <v>19</v>
      </c>
      <c r="F999" s="234" t="s">
        <v>146</v>
      </c>
      <c r="G999" s="232"/>
      <c r="H999" s="235">
        <v>1</v>
      </c>
      <c r="I999" s="236"/>
      <c r="J999" s="232"/>
      <c r="K999" s="232"/>
      <c r="L999" s="237"/>
      <c r="M999" s="238"/>
      <c r="N999" s="239"/>
      <c r="O999" s="239"/>
      <c r="P999" s="239"/>
      <c r="Q999" s="239"/>
      <c r="R999" s="239"/>
      <c r="S999" s="239"/>
      <c r="T999" s="240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1" t="s">
        <v>144</v>
      </c>
      <c r="AU999" s="241" t="s">
        <v>81</v>
      </c>
      <c r="AV999" s="14" t="s">
        <v>140</v>
      </c>
      <c r="AW999" s="14" t="s">
        <v>33</v>
      </c>
      <c r="AX999" s="14" t="s">
        <v>79</v>
      </c>
      <c r="AY999" s="241" t="s">
        <v>133</v>
      </c>
    </row>
    <row r="1000" s="2" customFormat="1" ht="16.5" customHeight="1">
      <c r="A1000" s="39"/>
      <c r="B1000" s="40"/>
      <c r="C1000" s="201" t="s">
        <v>999</v>
      </c>
      <c r="D1000" s="201" t="s">
        <v>135</v>
      </c>
      <c r="E1000" s="202" t="s">
        <v>1000</v>
      </c>
      <c r="F1000" s="203" t="s">
        <v>1001</v>
      </c>
      <c r="G1000" s="204" t="s">
        <v>925</v>
      </c>
      <c r="H1000" s="205">
        <v>1</v>
      </c>
      <c r="I1000" s="206"/>
      <c r="J1000" s="207">
        <f>ROUND(I1000*H1000,2)</f>
        <v>0</v>
      </c>
      <c r="K1000" s="203" t="s">
        <v>139</v>
      </c>
      <c r="L1000" s="45"/>
      <c r="M1000" s="208" t="s">
        <v>19</v>
      </c>
      <c r="N1000" s="209" t="s">
        <v>43</v>
      </c>
      <c r="O1000" s="85"/>
      <c r="P1000" s="210">
        <f>O1000*H1000</f>
        <v>0</v>
      </c>
      <c r="Q1000" s="210">
        <v>0</v>
      </c>
      <c r="R1000" s="210">
        <f>Q1000*H1000</f>
        <v>0</v>
      </c>
      <c r="S1000" s="210">
        <v>0</v>
      </c>
      <c r="T1000" s="211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12" t="s">
        <v>926</v>
      </c>
      <c r="AT1000" s="212" t="s">
        <v>135</v>
      </c>
      <c r="AU1000" s="212" t="s">
        <v>81</v>
      </c>
      <c r="AY1000" s="18" t="s">
        <v>133</v>
      </c>
      <c r="BE1000" s="213">
        <f>IF(N1000="základní",J1000,0)</f>
        <v>0</v>
      </c>
      <c r="BF1000" s="213">
        <f>IF(N1000="snížená",J1000,0)</f>
        <v>0</v>
      </c>
      <c r="BG1000" s="213">
        <f>IF(N1000="zákl. přenesená",J1000,0)</f>
        <v>0</v>
      </c>
      <c r="BH1000" s="213">
        <f>IF(N1000="sníž. přenesená",J1000,0)</f>
        <v>0</v>
      </c>
      <c r="BI1000" s="213">
        <f>IF(N1000="nulová",J1000,0)</f>
        <v>0</v>
      </c>
      <c r="BJ1000" s="18" t="s">
        <v>79</v>
      </c>
      <c r="BK1000" s="213">
        <f>ROUND(I1000*H1000,2)</f>
        <v>0</v>
      </c>
      <c r="BL1000" s="18" t="s">
        <v>926</v>
      </c>
      <c r="BM1000" s="212" t="s">
        <v>1002</v>
      </c>
    </row>
    <row r="1001" s="2" customFormat="1">
      <c r="A1001" s="39"/>
      <c r="B1001" s="40"/>
      <c r="C1001" s="41"/>
      <c r="D1001" s="214" t="s">
        <v>142</v>
      </c>
      <c r="E1001" s="41"/>
      <c r="F1001" s="215" t="s">
        <v>1003</v>
      </c>
      <c r="G1001" s="41"/>
      <c r="H1001" s="41"/>
      <c r="I1001" s="216"/>
      <c r="J1001" s="41"/>
      <c r="K1001" s="41"/>
      <c r="L1001" s="45"/>
      <c r="M1001" s="217"/>
      <c r="N1001" s="218"/>
      <c r="O1001" s="85"/>
      <c r="P1001" s="85"/>
      <c r="Q1001" s="85"/>
      <c r="R1001" s="85"/>
      <c r="S1001" s="85"/>
      <c r="T1001" s="86"/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T1001" s="18" t="s">
        <v>142</v>
      </c>
      <c r="AU1001" s="18" t="s">
        <v>81</v>
      </c>
    </row>
    <row r="1002" s="13" customFormat="1">
      <c r="A1002" s="13"/>
      <c r="B1002" s="219"/>
      <c r="C1002" s="220"/>
      <c r="D1002" s="221" t="s">
        <v>144</v>
      </c>
      <c r="E1002" s="222" t="s">
        <v>19</v>
      </c>
      <c r="F1002" s="223" t="s">
        <v>79</v>
      </c>
      <c r="G1002" s="220"/>
      <c r="H1002" s="224">
        <v>1</v>
      </c>
      <c r="I1002" s="225"/>
      <c r="J1002" s="220"/>
      <c r="K1002" s="220"/>
      <c r="L1002" s="226"/>
      <c r="M1002" s="227"/>
      <c r="N1002" s="228"/>
      <c r="O1002" s="228"/>
      <c r="P1002" s="228"/>
      <c r="Q1002" s="228"/>
      <c r="R1002" s="228"/>
      <c r="S1002" s="228"/>
      <c r="T1002" s="229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0" t="s">
        <v>144</v>
      </c>
      <c r="AU1002" s="230" t="s">
        <v>81</v>
      </c>
      <c r="AV1002" s="13" t="s">
        <v>81</v>
      </c>
      <c r="AW1002" s="13" t="s">
        <v>33</v>
      </c>
      <c r="AX1002" s="13" t="s">
        <v>72</v>
      </c>
      <c r="AY1002" s="230" t="s">
        <v>133</v>
      </c>
    </row>
    <row r="1003" s="14" customFormat="1">
      <c r="A1003" s="14"/>
      <c r="B1003" s="231"/>
      <c r="C1003" s="232"/>
      <c r="D1003" s="221" t="s">
        <v>144</v>
      </c>
      <c r="E1003" s="233" t="s">
        <v>19</v>
      </c>
      <c r="F1003" s="234" t="s">
        <v>146</v>
      </c>
      <c r="G1003" s="232"/>
      <c r="H1003" s="235">
        <v>1</v>
      </c>
      <c r="I1003" s="236"/>
      <c r="J1003" s="232"/>
      <c r="K1003" s="232"/>
      <c r="L1003" s="237"/>
      <c r="M1003" s="238"/>
      <c r="N1003" s="239"/>
      <c r="O1003" s="239"/>
      <c r="P1003" s="239"/>
      <c r="Q1003" s="239"/>
      <c r="R1003" s="239"/>
      <c r="S1003" s="239"/>
      <c r="T1003" s="240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41" t="s">
        <v>144</v>
      </c>
      <c r="AU1003" s="241" t="s">
        <v>81</v>
      </c>
      <c r="AV1003" s="14" t="s">
        <v>140</v>
      </c>
      <c r="AW1003" s="14" t="s">
        <v>33</v>
      </c>
      <c r="AX1003" s="14" t="s">
        <v>79</v>
      </c>
      <c r="AY1003" s="241" t="s">
        <v>133</v>
      </c>
    </row>
    <row r="1004" s="12" customFormat="1" ht="22.8" customHeight="1">
      <c r="A1004" s="12"/>
      <c r="B1004" s="185"/>
      <c r="C1004" s="186"/>
      <c r="D1004" s="187" t="s">
        <v>71</v>
      </c>
      <c r="E1004" s="199" t="s">
        <v>1004</v>
      </c>
      <c r="F1004" s="199" t="s">
        <v>1005</v>
      </c>
      <c r="G1004" s="186"/>
      <c r="H1004" s="186"/>
      <c r="I1004" s="189"/>
      <c r="J1004" s="200">
        <f>BK1004</f>
        <v>0</v>
      </c>
      <c r="K1004" s="186"/>
      <c r="L1004" s="191"/>
      <c r="M1004" s="192"/>
      <c r="N1004" s="193"/>
      <c r="O1004" s="193"/>
      <c r="P1004" s="194">
        <f>SUM(P1005:P1008)</f>
        <v>0</v>
      </c>
      <c r="Q1004" s="193"/>
      <c r="R1004" s="194">
        <f>SUM(R1005:R1008)</f>
        <v>0</v>
      </c>
      <c r="S1004" s="193"/>
      <c r="T1004" s="195">
        <f>SUM(T1005:T1008)</f>
        <v>0</v>
      </c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R1004" s="196" t="s">
        <v>178</v>
      </c>
      <c r="AT1004" s="197" t="s">
        <v>71</v>
      </c>
      <c r="AU1004" s="197" t="s">
        <v>79</v>
      </c>
      <c r="AY1004" s="196" t="s">
        <v>133</v>
      </c>
      <c r="BK1004" s="198">
        <f>SUM(BK1005:BK1008)</f>
        <v>0</v>
      </c>
    </row>
    <row r="1005" s="2" customFormat="1" ht="16.5" customHeight="1">
      <c r="A1005" s="39"/>
      <c r="B1005" s="40"/>
      <c r="C1005" s="201" t="s">
        <v>1006</v>
      </c>
      <c r="D1005" s="201" t="s">
        <v>135</v>
      </c>
      <c r="E1005" s="202" t="s">
        <v>1007</v>
      </c>
      <c r="F1005" s="203" t="s">
        <v>1008</v>
      </c>
      <c r="G1005" s="204" t="s">
        <v>273</v>
      </c>
      <c r="H1005" s="262"/>
      <c r="I1005" s="206"/>
      <c r="J1005" s="207">
        <f>ROUND(I1005*H1005,2)</f>
        <v>0</v>
      </c>
      <c r="K1005" s="203" t="s">
        <v>139</v>
      </c>
      <c r="L1005" s="45"/>
      <c r="M1005" s="208" t="s">
        <v>19</v>
      </c>
      <c r="N1005" s="209" t="s">
        <v>43</v>
      </c>
      <c r="O1005" s="85"/>
      <c r="P1005" s="210">
        <f>O1005*H1005</f>
        <v>0</v>
      </c>
      <c r="Q1005" s="210">
        <v>0</v>
      </c>
      <c r="R1005" s="210">
        <f>Q1005*H1005</f>
        <v>0</v>
      </c>
      <c r="S1005" s="210">
        <v>0</v>
      </c>
      <c r="T1005" s="211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12" t="s">
        <v>926</v>
      </c>
      <c r="AT1005" s="212" t="s">
        <v>135</v>
      </c>
      <c r="AU1005" s="212" t="s">
        <v>81</v>
      </c>
      <c r="AY1005" s="18" t="s">
        <v>133</v>
      </c>
      <c r="BE1005" s="213">
        <f>IF(N1005="základní",J1005,0)</f>
        <v>0</v>
      </c>
      <c r="BF1005" s="213">
        <f>IF(N1005="snížená",J1005,0)</f>
        <v>0</v>
      </c>
      <c r="BG1005" s="213">
        <f>IF(N1005="zákl. přenesená",J1005,0)</f>
        <v>0</v>
      </c>
      <c r="BH1005" s="213">
        <f>IF(N1005="sníž. přenesená",J1005,0)</f>
        <v>0</v>
      </c>
      <c r="BI1005" s="213">
        <f>IF(N1005="nulová",J1005,0)</f>
        <v>0</v>
      </c>
      <c r="BJ1005" s="18" t="s">
        <v>79</v>
      </c>
      <c r="BK1005" s="213">
        <f>ROUND(I1005*H1005,2)</f>
        <v>0</v>
      </c>
      <c r="BL1005" s="18" t="s">
        <v>926</v>
      </c>
      <c r="BM1005" s="212" t="s">
        <v>1009</v>
      </c>
    </row>
    <row r="1006" s="2" customFormat="1">
      <c r="A1006" s="39"/>
      <c r="B1006" s="40"/>
      <c r="C1006" s="41"/>
      <c r="D1006" s="214" t="s">
        <v>142</v>
      </c>
      <c r="E1006" s="41"/>
      <c r="F1006" s="215" t="s">
        <v>1010</v>
      </c>
      <c r="G1006" s="41"/>
      <c r="H1006" s="41"/>
      <c r="I1006" s="216"/>
      <c r="J1006" s="41"/>
      <c r="K1006" s="41"/>
      <c r="L1006" s="45"/>
      <c r="M1006" s="217"/>
      <c r="N1006" s="218"/>
      <c r="O1006" s="85"/>
      <c r="P1006" s="85"/>
      <c r="Q1006" s="85"/>
      <c r="R1006" s="85"/>
      <c r="S1006" s="85"/>
      <c r="T1006" s="86"/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T1006" s="18" t="s">
        <v>142</v>
      </c>
      <c r="AU1006" s="18" t="s">
        <v>81</v>
      </c>
    </row>
    <row r="1007" s="13" customFormat="1">
      <c r="A1007" s="13"/>
      <c r="B1007" s="219"/>
      <c r="C1007" s="220"/>
      <c r="D1007" s="221" t="s">
        <v>144</v>
      </c>
      <c r="E1007" s="222" t="s">
        <v>19</v>
      </c>
      <c r="F1007" s="223" t="s">
        <v>1011</v>
      </c>
      <c r="G1007" s="220"/>
      <c r="H1007" s="224">
        <v>10</v>
      </c>
      <c r="I1007" s="225"/>
      <c r="J1007" s="220"/>
      <c r="K1007" s="220"/>
      <c r="L1007" s="226"/>
      <c r="M1007" s="227"/>
      <c r="N1007" s="228"/>
      <c r="O1007" s="228"/>
      <c r="P1007" s="228"/>
      <c r="Q1007" s="228"/>
      <c r="R1007" s="228"/>
      <c r="S1007" s="228"/>
      <c r="T1007" s="229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0" t="s">
        <v>144</v>
      </c>
      <c r="AU1007" s="230" t="s">
        <v>81</v>
      </c>
      <c r="AV1007" s="13" t="s">
        <v>81</v>
      </c>
      <c r="AW1007" s="13" t="s">
        <v>33</v>
      </c>
      <c r="AX1007" s="13" t="s">
        <v>72</v>
      </c>
      <c r="AY1007" s="230" t="s">
        <v>133</v>
      </c>
    </row>
    <row r="1008" s="14" customFormat="1">
      <c r="A1008" s="14"/>
      <c r="B1008" s="231"/>
      <c r="C1008" s="232"/>
      <c r="D1008" s="221" t="s">
        <v>144</v>
      </c>
      <c r="E1008" s="233" t="s">
        <v>19</v>
      </c>
      <c r="F1008" s="234" t="s">
        <v>146</v>
      </c>
      <c r="G1008" s="232"/>
      <c r="H1008" s="235">
        <v>10</v>
      </c>
      <c r="I1008" s="236"/>
      <c r="J1008" s="232"/>
      <c r="K1008" s="232"/>
      <c r="L1008" s="237"/>
      <c r="M1008" s="238"/>
      <c r="N1008" s="239"/>
      <c r="O1008" s="239"/>
      <c r="P1008" s="239"/>
      <c r="Q1008" s="239"/>
      <c r="R1008" s="239"/>
      <c r="S1008" s="239"/>
      <c r="T1008" s="240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1" t="s">
        <v>144</v>
      </c>
      <c r="AU1008" s="241" t="s">
        <v>81</v>
      </c>
      <c r="AV1008" s="14" t="s">
        <v>140</v>
      </c>
      <c r="AW1008" s="14" t="s">
        <v>33</v>
      </c>
      <c r="AX1008" s="14" t="s">
        <v>79</v>
      </c>
      <c r="AY1008" s="241" t="s">
        <v>133</v>
      </c>
    </row>
    <row r="1009" s="12" customFormat="1" ht="22.8" customHeight="1">
      <c r="A1009" s="12"/>
      <c r="B1009" s="185"/>
      <c r="C1009" s="186"/>
      <c r="D1009" s="187" t="s">
        <v>71</v>
      </c>
      <c r="E1009" s="199" t="s">
        <v>1012</v>
      </c>
      <c r="F1009" s="199" t="s">
        <v>1013</v>
      </c>
      <c r="G1009" s="186"/>
      <c r="H1009" s="186"/>
      <c r="I1009" s="189"/>
      <c r="J1009" s="200">
        <f>BK1009</f>
        <v>0</v>
      </c>
      <c r="K1009" s="186"/>
      <c r="L1009" s="191"/>
      <c r="M1009" s="192"/>
      <c r="N1009" s="193"/>
      <c r="O1009" s="193"/>
      <c r="P1009" s="194">
        <f>SUM(P1010:P1015)</f>
        <v>0</v>
      </c>
      <c r="Q1009" s="193"/>
      <c r="R1009" s="194">
        <f>SUM(R1010:R1015)</f>
        <v>0</v>
      </c>
      <c r="S1009" s="193"/>
      <c r="T1009" s="195">
        <f>SUM(T1010:T1015)</f>
        <v>0</v>
      </c>
      <c r="U1009" s="12"/>
      <c r="V1009" s="12"/>
      <c r="W1009" s="12"/>
      <c r="X1009" s="12"/>
      <c r="Y1009" s="12"/>
      <c r="Z1009" s="12"/>
      <c r="AA1009" s="12"/>
      <c r="AB1009" s="12"/>
      <c r="AC1009" s="12"/>
      <c r="AD1009" s="12"/>
      <c r="AE1009" s="12"/>
      <c r="AR1009" s="196" t="s">
        <v>178</v>
      </c>
      <c r="AT1009" s="197" t="s">
        <v>71</v>
      </c>
      <c r="AU1009" s="197" t="s">
        <v>79</v>
      </c>
      <c r="AY1009" s="196" t="s">
        <v>133</v>
      </c>
      <c r="BK1009" s="198">
        <f>SUM(BK1010:BK1015)</f>
        <v>0</v>
      </c>
    </row>
    <row r="1010" s="2" customFormat="1" ht="16.5" customHeight="1">
      <c r="A1010" s="39"/>
      <c r="B1010" s="40"/>
      <c r="C1010" s="201" t="s">
        <v>1014</v>
      </c>
      <c r="D1010" s="201" t="s">
        <v>135</v>
      </c>
      <c r="E1010" s="202" t="s">
        <v>1015</v>
      </c>
      <c r="F1010" s="203" t="s">
        <v>1016</v>
      </c>
      <c r="G1010" s="204" t="s">
        <v>273</v>
      </c>
      <c r="H1010" s="262"/>
      <c r="I1010" s="206"/>
      <c r="J1010" s="207">
        <f>ROUND(I1010*H1010,2)</f>
        <v>0</v>
      </c>
      <c r="K1010" s="203" t="s">
        <v>139</v>
      </c>
      <c r="L1010" s="45"/>
      <c r="M1010" s="208" t="s">
        <v>19</v>
      </c>
      <c r="N1010" s="209" t="s">
        <v>43</v>
      </c>
      <c r="O1010" s="85"/>
      <c r="P1010" s="210">
        <f>O1010*H1010</f>
        <v>0</v>
      </c>
      <c r="Q1010" s="210">
        <v>0</v>
      </c>
      <c r="R1010" s="210">
        <f>Q1010*H1010</f>
        <v>0</v>
      </c>
      <c r="S1010" s="210">
        <v>0</v>
      </c>
      <c r="T1010" s="211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12" t="s">
        <v>926</v>
      </c>
      <c r="AT1010" s="212" t="s">
        <v>135</v>
      </c>
      <c r="AU1010" s="212" t="s">
        <v>81</v>
      </c>
      <c r="AY1010" s="18" t="s">
        <v>133</v>
      </c>
      <c r="BE1010" s="213">
        <f>IF(N1010="základní",J1010,0)</f>
        <v>0</v>
      </c>
      <c r="BF1010" s="213">
        <f>IF(N1010="snížená",J1010,0)</f>
        <v>0</v>
      </c>
      <c r="BG1010" s="213">
        <f>IF(N1010="zákl. přenesená",J1010,0)</f>
        <v>0</v>
      </c>
      <c r="BH1010" s="213">
        <f>IF(N1010="sníž. přenesená",J1010,0)</f>
        <v>0</v>
      </c>
      <c r="BI1010" s="213">
        <f>IF(N1010="nulová",J1010,0)</f>
        <v>0</v>
      </c>
      <c r="BJ1010" s="18" t="s">
        <v>79</v>
      </c>
      <c r="BK1010" s="213">
        <f>ROUND(I1010*H1010,2)</f>
        <v>0</v>
      </c>
      <c r="BL1010" s="18" t="s">
        <v>926</v>
      </c>
      <c r="BM1010" s="212" t="s">
        <v>1017</v>
      </c>
    </row>
    <row r="1011" s="2" customFormat="1">
      <c r="A1011" s="39"/>
      <c r="B1011" s="40"/>
      <c r="C1011" s="41"/>
      <c r="D1011" s="214" t="s">
        <v>142</v>
      </c>
      <c r="E1011" s="41"/>
      <c r="F1011" s="215" t="s">
        <v>1018</v>
      </c>
      <c r="G1011" s="41"/>
      <c r="H1011" s="41"/>
      <c r="I1011" s="216"/>
      <c r="J1011" s="41"/>
      <c r="K1011" s="41"/>
      <c r="L1011" s="45"/>
      <c r="M1011" s="217"/>
      <c r="N1011" s="218"/>
      <c r="O1011" s="85"/>
      <c r="P1011" s="85"/>
      <c r="Q1011" s="85"/>
      <c r="R1011" s="85"/>
      <c r="S1011" s="85"/>
      <c r="T1011" s="86"/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T1011" s="18" t="s">
        <v>142</v>
      </c>
      <c r="AU1011" s="18" t="s">
        <v>81</v>
      </c>
    </row>
    <row r="1012" s="15" customFormat="1">
      <c r="A1012" s="15"/>
      <c r="B1012" s="242"/>
      <c r="C1012" s="243"/>
      <c r="D1012" s="221" t="s">
        <v>144</v>
      </c>
      <c r="E1012" s="244" t="s">
        <v>19</v>
      </c>
      <c r="F1012" s="245" t="s">
        <v>1019</v>
      </c>
      <c r="G1012" s="243"/>
      <c r="H1012" s="244" t="s">
        <v>19</v>
      </c>
      <c r="I1012" s="246"/>
      <c r="J1012" s="243"/>
      <c r="K1012" s="243"/>
      <c r="L1012" s="247"/>
      <c r="M1012" s="248"/>
      <c r="N1012" s="249"/>
      <c r="O1012" s="249"/>
      <c r="P1012" s="249"/>
      <c r="Q1012" s="249"/>
      <c r="R1012" s="249"/>
      <c r="S1012" s="249"/>
      <c r="T1012" s="250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51" t="s">
        <v>144</v>
      </c>
      <c r="AU1012" s="251" t="s">
        <v>81</v>
      </c>
      <c r="AV1012" s="15" t="s">
        <v>79</v>
      </c>
      <c r="AW1012" s="15" t="s">
        <v>33</v>
      </c>
      <c r="AX1012" s="15" t="s">
        <v>72</v>
      </c>
      <c r="AY1012" s="251" t="s">
        <v>133</v>
      </c>
    </row>
    <row r="1013" s="15" customFormat="1">
      <c r="A1013" s="15"/>
      <c r="B1013" s="242"/>
      <c r="C1013" s="243"/>
      <c r="D1013" s="221" t="s">
        <v>144</v>
      </c>
      <c r="E1013" s="244" t="s">
        <v>19</v>
      </c>
      <c r="F1013" s="245" t="s">
        <v>1020</v>
      </c>
      <c r="G1013" s="243"/>
      <c r="H1013" s="244" t="s">
        <v>19</v>
      </c>
      <c r="I1013" s="246"/>
      <c r="J1013" s="243"/>
      <c r="K1013" s="243"/>
      <c r="L1013" s="247"/>
      <c r="M1013" s="248"/>
      <c r="N1013" s="249"/>
      <c r="O1013" s="249"/>
      <c r="P1013" s="249"/>
      <c r="Q1013" s="249"/>
      <c r="R1013" s="249"/>
      <c r="S1013" s="249"/>
      <c r="T1013" s="250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51" t="s">
        <v>144</v>
      </c>
      <c r="AU1013" s="251" t="s">
        <v>81</v>
      </c>
      <c r="AV1013" s="15" t="s">
        <v>79</v>
      </c>
      <c r="AW1013" s="15" t="s">
        <v>33</v>
      </c>
      <c r="AX1013" s="15" t="s">
        <v>72</v>
      </c>
      <c r="AY1013" s="251" t="s">
        <v>133</v>
      </c>
    </row>
    <row r="1014" s="13" customFormat="1">
      <c r="A1014" s="13"/>
      <c r="B1014" s="219"/>
      <c r="C1014" s="220"/>
      <c r="D1014" s="221" t="s">
        <v>144</v>
      </c>
      <c r="E1014" s="222" t="s">
        <v>19</v>
      </c>
      <c r="F1014" s="223" t="s">
        <v>1021</v>
      </c>
      <c r="G1014" s="220"/>
      <c r="H1014" s="224">
        <v>10</v>
      </c>
      <c r="I1014" s="225"/>
      <c r="J1014" s="220"/>
      <c r="K1014" s="220"/>
      <c r="L1014" s="226"/>
      <c r="M1014" s="227"/>
      <c r="N1014" s="228"/>
      <c r="O1014" s="228"/>
      <c r="P1014" s="228"/>
      <c r="Q1014" s="228"/>
      <c r="R1014" s="228"/>
      <c r="S1014" s="228"/>
      <c r="T1014" s="229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0" t="s">
        <v>144</v>
      </c>
      <c r="AU1014" s="230" t="s">
        <v>81</v>
      </c>
      <c r="AV1014" s="13" t="s">
        <v>81</v>
      </c>
      <c r="AW1014" s="13" t="s">
        <v>33</v>
      </c>
      <c r="AX1014" s="13" t="s">
        <v>72</v>
      </c>
      <c r="AY1014" s="230" t="s">
        <v>133</v>
      </c>
    </row>
    <row r="1015" s="14" customFormat="1">
      <c r="A1015" s="14"/>
      <c r="B1015" s="231"/>
      <c r="C1015" s="232"/>
      <c r="D1015" s="221" t="s">
        <v>144</v>
      </c>
      <c r="E1015" s="233" t="s">
        <v>19</v>
      </c>
      <c r="F1015" s="234" t="s">
        <v>146</v>
      </c>
      <c r="G1015" s="232"/>
      <c r="H1015" s="235">
        <v>10</v>
      </c>
      <c r="I1015" s="236"/>
      <c r="J1015" s="232"/>
      <c r="K1015" s="232"/>
      <c r="L1015" s="237"/>
      <c r="M1015" s="263"/>
      <c r="N1015" s="264"/>
      <c r="O1015" s="264"/>
      <c r="P1015" s="264"/>
      <c r="Q1015" s="264"/>
      <c r="R1015" s="264"/>
      <c r="S1015" s="264"/>
      <c r="T1015" s="265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41" t="s">
        <v>144</v>
      </c>
      <c r="AU1015" s="241" t="s">
        <v>81</v>
      </c>
      <c r="AV1015" s="14" t="s">
        <v>140</v>
      </c>
      <c r="AW1015" s="14" t="s">
        <v>33</v>
      </c>
      <c r="AX1015" s="14" t="s">
        <v>79</v>
      </c>
      <c r="AY1015" s="241" t="s">
        <v>133</v>
      </c>
    </row>
    <row r="1016" s="2" customFormat="1" ht="6.96" customHeight="1">
      <c r="A1016" s="39"/>
      <c r="B1016" s="60"/>
      <c r="C1016" s="61"/>
      <c r="D1016" s="61"/>
      <c r="E1016" s="61"/>
      <c r="F1016" s="61"/>
      <c r="G1016" s="61"/>
      <c r="H1016" s="61"/>
      <c r="I1016" s="61"/>
      <c r="J1016" s="61"/>
      <c r="K1016" s="61"/>
      <c r="L1016" s="45"/>
      <c r="M1016" s="39"/>
      <c r="O1016" s="39"/>
      <c r="P1016" s="39"/>
      <c r="Q1016" s="39"/>
      <c r="R1016" s="39"/>
      <c r="S1016" s="39"/>
      <c r="T1016" s="39"/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</row>
  </sheetData>
  <sheetProtection sheet="1" autoFilter="0" formatColumns="0" formatRows="0" objects="1" scenarios="1" spinCount="100000" saltValue="snORv2NSll3QjgfgHVZZuiDoeeS/DWwyRHqsOJUGadwq4n67uBlP5eBZg0agLjROgekTfyq8BeGSL/R13V643Q==" hashValue="gBj6spyy5Nvboy0QWvElw/6FuOesZ/zvHuPDwOJJSRdcDKrtCoHCe5XkV4tpekxZMZbaoS5Kuiy/TCFCxYo9jQ==" algorithmName="SHA-512" password="CC35"/>
  <autoFilter ref="C106:K1015"/>
  <mergeCells count="9">
    <mergeCell ref="E7:H7"/>
    <mergeCell ref="E9:H9"/>
    <mergeCell ref="E18:H18"/>
    <mergeCell ref="E27:H27"/>
    <mergeCell ref="E48:H48"/>
    <mergeCell ref="E50:H50"/>
    <mergeCell ref="E97:H97"/>
    <mergeCell ref="E99:H99"/>
    <mergeCell ref="L2:V2"/>
  </mergeCells>
  <hyperlinks>
    <hyperlink ref="F111" r:id="rId1" display="https://podminky.urs.cz/item/CS_URS_2021_01/184818235"/>
    <hyperlink ref="F116" r:id="rId2" display="https://podminky.urs.cz/item/CS_URS_2021_01/275391131"/>
    <hyperlink ref="F122" r:id="rId3" display="https://podminky.urs.cz/item/CS_URS_2021_01/632452441"/>
    <hyperlink ref="F136" r:id="rId4" display="https://podminky.urs.cz/item/CS_URS_2021_01/636311122"/>
    <hyperlink ref="F150" r:id="rId5" display="https://podminky.urs.cz/item/CS_URS_2021_01/59245601"/>
    <hyperlink ref="F166" r:id="rId6" display="https://podminky.urs.cz/item/CS_URS_2021_01/945411111"/>
    <hyperlink ref="F171" r:id="rId7" display="https://podminky.urs.cz/item/CS_URS_2021_01/949101112"/>
    <hyperlink ref="F177" r:id="rId8" display="https://podminky.urs.cz/item/CS_URS_2021_01/965042141"/>
    <hyperlink ref="F191" r:id="rId9" display="https://podminky.urs.cz/item/CS_URS_2021_01/965081353"/>
    <hyperlink ref="F206" r:id="rId10" display="https://podminky.urs.cz/item/CS_URS_2021_01/997013118"/>
    <hyperlink ref="F208" r:id="rId11" display="https://podminky.urs.cz/item/CS_URS_2021_01/997013219"/>
    <hyperlink ref="F210" r:id="rId12" display="https://podminky.urs.cz/item/CS_URS_2021_01/997013501"/>
    <hyperlink ref="F212" r:id="rId13" display="https://podminky.urs.cz/item/CS_URS_2021_01/997013509"/>
    <hyperlink ref="F215" r:id="rId14" display="https://podminky.urs.cz/item/CS_URS_2021_01/997013601"/>
    <hyperlink ref="F219" r:id="rId15" display="https://podminky.urs.cz/item/CS_URS_2021_01/997013814"/>
    <hyperlink ref="F224" r:id="rId16" display="https://podminky.urs.cz/item/CS_URS_2021_01/998011002"/>
    <hyperlink ref="F228" r:id="rId17" display="https://podminky.urs.cz/item/CS_URS_2021_01/711131811"/>
    <hyperlink ref="F242" r:id="rId18" display="https://podminky.urs.cz/item/CS_URS_2021_01/998711203"/>
    <hyperlink ref="F245" r:id="rId19" display="https://podminky.urs.cz/item/CS_URS_2021_01/712300833"/>
    <hyperlink ref="F259" r:id="rId20" display="https://podminky.urs.cz/item/CS_URS_2021_01/712311101"/>
    <hyperlink ref="F273" r:id="rId21" display="https://podminky.urs.cz/item/CS_URS_2021_01/11163150"/>
    <hyperlink ref="F288" r:id="rId22" display="https://podminky.urs.cz/item/CS_URS_2021_01/712341559"/>
    <hyperlink ref="F302" r:id="rId23" display="https://podminky.urs.cz/item/CS_URS_2021_01/62853004"/>
    <hyperlink ref="F317" r:id="rId24" display="https://podminky.urs.cz/item/CS_URS_2021_01/712363366"/>
    <hyperlink ref="F321" r:id="rId25" display="https://podminky.urs.cz/item/CS_URS_2021_01/712363604"/>
    <hyperlink ref="F335" r:id="rId26" display="https://podminky.urs.cz/item/CS_URS_2021_01/28322012"/>
    <hyperlink ref="F350" r:id="rId27" display="https://podminky.urs.cz/item/CS_URS_2021_01/712363605"/>
    <hyperlink ref="F355" r:id="rId28" display="https://podminky.urs.cz/item/CS_URS_2021_01/712363606"/>
    <hyperlink ref="F360" r:id="rId29" display="https://podminky.urs.cz/item/CS_URS_2021_01/712998111"/>
    <hyperlink ref="F371" r:id="rId30" display="https://podminky.urs.cz/item/CS_URS_2021_01/998712204"/>
    <hyperlink ref="F374" r:id="rId31" display="https://podminky.urs.cz/item/CS_URS_2021_01/713140824"/>
    <hyperlink ref="F388" r:id="rId32" display="https://podminky.urs.cz/item/CS_URS_2021_01/713140864"/>
    <hyperlink ref="F396" r:id="rId33" display="https://podminky.urs.cz/item/CS_URS_2021_01/713141253"/>
    <hyperlink ref="F410" r:id="rId34" display="https://podminky.urs.cz/item/CS_URS_2021_01/28375927"/>
    <hyperlink ref="F425" r:id="rId35" display="https://podminky.urs.cz/item/CS_URS_2021_01/713141263"/>
    <hyperlink ref="F439" r:id="rId36" display="https://podminky.urs.cz/item/CS_URS_2021_01/713141311"/>
    <hyperlink ref="F453" r:id="rId37" display="https://podminky.urs.cz/item/CS_URS_2021_01/28376141"/>
    <hyperlink ref="F458" r:id="rId38" display="https://podminky.urs.cz/item/CS_URS_2021_01/713191132"/>
    <hyperlink ref="F472" r:id="rId39" display="https://podminky.urs.cz/item/CS_URS_2021_01/69311068"/>
    <hyperlink ref="F487" r:id="rId40" display="https://podminky.urs.cz/item/CS_URS_2021_01/998713204"/>
    <hyperlink ref="F490" r:id="rId41" display="https://podminky.urs.cz/item/CS_URS_2021_01/721140806"/>
    <hyperlink ref="F495" r:id="rId42" display="https://podminky.urs.cz/item/CS_URS_2021_01/721210823"/>
    <hyperlink ref="F500" r:id="rId43" display="https://podminky.urs.cz/item/CS_URS_2021_01/721239114"/>
    <hyperlink ref="F505" r:id="rId44" display="https://podminky.urs.cz/item/CS_URS_2021_01/56231112"/>
    <hyperlink ref="F514" r:id="rId45" display="https://podminky.urs.cz/item/CS_URS_2021_01/562TWT3528"/>
    <hyperlink ref="F519" r:id="rId46" display="https://podminky.urs.cz/item/CS_URS_2021_01/721290112"/>
    <hyperlink ref="F531" r:id="rId47" display="https://podminky.urs.cz/item/CS_URS_2021_01/998721202"/>
    <hyperlink ref="F534" r:id="rId48" display="https://podminky.urs.cz/item/CS_URS_2021_01/723120809"/>
    <hyperlink ref="F538" r:id="rId49" display="https://podminky.urs.cz/item/CS_URS_2021_01/723190909"/>
    <hyperlink ref="F542" r:id="rId50" display="https://podminky.urs.cz/item/CS_URS_2021_01/723290824"/>
    <hyperlink ref="F547" r:id="rId51" display="https://podminky.urs.cz/item/CS_URS_2021_01/727111212"/>
    <hyperlink ref="F553" r:id="rId52" display="https://podminky.urs.cz/item/CS_URS_2021_01/733191918"/>
    <hyperlink ref="F558" r:id="rId53" display="https://podminky.urs.cz/item/CS_URS_2021_01/741110041"/>
    <hyperlink ref="F563" r:id="rId54" display="https://podminky.urs.cz/item/CS_URS_2021_01/34571152"/>
    <hyperlink ref="F569" r:id="rId55" display="https://podminky.urs.cz/item/CS_URS_2021_01/34571219"/>
    <hyperlink ref="F574" r:id="rId56" display="https://podminky.urs.cz/item/CS_URS_2021_01/34571279"/>
    <hyperlink ref="F579" r:id="rId57" display="https://podminky.urs.cz/item/CS_URS_2021_01/741122015"/>
    <hyperlink ref="F584" r:id="rId58" display="https://podminky.urs.cz/item/CS_URS_2021_01/34111030"/>
    <hyperlink ref="F590" r:id="rId59" display="https://podminky.urs.cz/item/CS_URS_2021_01/741320105"/>
    <hyperlink ref="F594" r:id="rId60" display="https://podminky.urs.cz/item/CS_URS_2021_01/35822111"/>
    <hyperlink ref="F598" r:id="rId61" display="https://podminky.urs.cz/item/CS_URS_2021_01/741810001"/>
    <hyperlink ref="F602" r:id="rId62" display="https://podminky.urs.cz/item/CS_URS_2021_01/998741202"/>
    <hyperlink ref="F605" r:id="rId63" display="https://podminky.urs.cz/item/CS_URS_2021_01/751612818"/>
    <hyperlink ref="F622" r:id="rId64" display="https://podminky.urs.cz/item/CS_URS_2021_01/751691111"/>
    <hyperlink ref="F655" r:id="rId65" display="https://podminky.urs.cz/item/CS_URS_2021_01/751721123"/>
    <hyperlink ref="F672" r:id="rId66" display="https://podminky.urs.cz/item/CS_URS_2021_01/998751105"/>
    <hyperlink ref="F676" r:id="rId67" display="https://podminky.urs.cz/item/CS_URS_2021_01/998751181"/>
    <hyperlink ref="F681" r:id="rId68" display="https://podminky.urs.cz/item/CS_URS_2021_01/764001833"/>
    <hyperlink ref="F686" r:id="rId69" display="https://podminky.urs.cz/item/CS_URS_2021_01/764002801"/>
    <hyperlink ref="F693" r:id="rId70" display="https://podminky.urs.cz/item/CS_URS_2021_01/764002841"/>
    <hyperlink ref="F705" r:id="rId71" display="https://podminky.urs.cz/item/CS_URS_2021_01/764002851"/>
    <hyperlink ref="F714" r:id="rId72" display="https://podminky.urs.cz/item/CS_URS_2021_01/764004803"/>
    <hyperlink ref="F719" r:id="rId73" display="https://podminky.urs.cz/item/CS_URS_2021_01/764004863"/>
    <hyperlink ref="F724" r:id="rId74" display="https://podminky.urs.cz/item/CS_URS_2021_01/764225406"/>
    <hyperlink ref="F729" r:id="rId75" display="https://podminky.urs.cz/item/CS_URS_2021_01/764225411"/>
    <hyperlink ref="F736" r:id="rId76" display="https://podminky.urs.cz/item/CS_URS_2021_01/764226440"/>
    <hyperlink ref="F741" r:id="rId77" display="https://podminky.urs.cz/item/CS_URS_2021_01/764321413"/>
    <hyperlink ref="F749" r:id="rId78" display="https://podminky.urs.cz/item/CS_URS_2021_01/764331415"/>
    <hyperlink ref="F754" r:id="rId79" display="https://podminky.urs.cz/item/CS_URS_2021_01/764331416"/>
    <hyperlink ref="F759" r:id="rId80" display="https://podminky.urs.cz/item/CS_URS_2021_01/764538402"/>
    <hyperlink ref="F764" r:id="rId81" display="https://podminky.urs.cz/item/CS_URS_2021_01/998764202"/>
    <hyperlink ref="F767" r:id="rId82" display="https://podminky.urs.cz/item/CS_URS_2021_01/767121901"/>
    <hyperlink ref="F772" r:id="rId83" display="https://podminky.urs.cz/item/CS_URS_2021_01/31324770"/>
    <hyperlink ref="F778" r:id="rId84" display="https://podminky.urs.cz/item/CS_URS_2021_01/31324771"/>
    <hyperlink ref="F784" r:id="rId85" display="https://podminky.urs.cz/item/CS_URS_2021_01/767131111"/>
    <hyperlink ref="F791" r:id="rId86" display="https://podminky.urs.cz/item/CS_URS_2021_01/767132821"/>
    <hyperlink ref="F798" r:id="rId87" display="https://podminky.urs.cz/item/CS_URS_2021_01/767416125"/>
    <hyperlink ref="F804" r:id="rId88" display="https://podminky.urs.cz/item/CS_URS_2021_01/767416814"/>
    <hyperlink ref="F814" r:id="rId89" display="https://podminky.urs.cz/item/CS_URS_2021_01/95250508"/>
    <hyperlink ref="F819" r:id="rId90" display="https://podminky.urs.cz/item/CS_URS_2021_01/767995111"/>
    <hyperlink ref="F824" r:id="rId91" display="https://podminky.urs.cz/item/CS_URS_2021_01/70921385"/>
    <hyperlink ref="F829" r:id="rId92" display="https://podminky.urs.cz/item/CS_URS_2021_01/13010408"/>
    <hyperlink ref="F834" r:id="rId93" display="https://podminky.urs.cz/item/CS_URS_2021_01/30925266"/>
    <hyperlink ref="F839" r:id="rId94" display="https://podminky.urs.cz/item/CS_URS_2021_01/31111005"/>
    <hyperlink ref="F844" r:id="rId95" display="https://podminky.urs.cz/item/CS_URS_2021_01/31120005"/>
    <hyperlink ref="F849" r:id="rId96" display="https://podminky.urs.cz/item/CS_URS_2021_01/998767204"/>
    <hyperlink ref="F852" r:id="rId97" display="https://podminky.urs.cz/item/CS_URS_2021_01/783301303"/>
    <hyperlink ref="F859" r:id="rId98" display="https://podminky.urs.cz/item/CS_URS_2021_01/783306809"/>
    <hyperlink ref="F866" r:id="rId99" display="https://podminky.urs.cz/item/CS_URS_2021_01/783314203"/>
    <hyperlink ref="F873" r:id="rId100" display="https://podminky.urs.cz/item/CS_URS_2021_01/783315103"/>
    <hyperlink ref="F880" r:id="rId101" display="https://podminky.urs.cz/item/CS_URS_2021_01/783317105"/>
    <hyperlink ref="F888" r:id="rId102" display="https://podminky.urs.cz/item/CS_URS_2021_01/787300801"/>
    <hyperlink ref="F894" r:id="rId103" display="https://podminky.urs.cz/item/CS_URS_2021_01/787313316"/>
    <hyperlink ref="F899" r:id="rId104" display="https://podminky.urs.cz/item/CS_URS_2021_01/ILG.16A"/>
    <hyperlink ref="F904" r:id="rId105" display="https://podminky.urs.cz/item/CS_URS_2021_01/28318594"/>
    <hyperlink ref="F909" r:id="rId106" display="https://podminky.urs.cz/item/CS_URS_2021_01/998787204"/>
    <hyperlink ref="F912" r:id="rId107" display="https://podminky.urs.cz/item/CS_URS_2021_01/HZS1302"/>
    <hyperlink ref="F916" r:id="rId108" display="https://podminky.urs.cz/item/CS_URS_2021_01/HZS2132"/>
    <hyperlink ref="F922" r:id="rId109" display="https://podminky.urs.cz/item/CS_URS_2021_01/HZS2232"/>
    <hyperlink ref="F929" r:id="rId110" display="https://podminky.urs.cz/item/CS_URS_2021_01/HZS3211"/>
    <hyperlink ref="F934" r:id="rId111" display="https://podminky.urs.cz/item/CS_URS_2021_01/HZS3222"/>
    <hyperlink ref="F939" r:id="rId112" display="https://podminky.urs.cz/item/CS_URS_2021_01/HZS3241"/>
    <hyperlink ref="F943" r:id="rId113" display="https://podminky.urs.cz/item/CS_URS_2021_01/HZS3242"/>
    <hyperlink ref="F949" r:id="rId114" display="https://podminky.urs.cz/item/CS_URS_2021_01/013203000"/>
    <hyperlink ref="F954" r:id="rId115" display="https://podminky.urs.cz/item/CS_URS_2021_01/013294000"/>
    <hyperlink ref="F959" r:id="rId116" display="https://podminky.urs.cz/item/CS_URS_2021_01/032903000"/>
    <hyperlink ref="F964" r:id="rId117" display="https://podminky.urs.cz/item/CS_URS_2021_01/033103000"/>
    <hyperlink ref="F968" r:id="rId118" display="https://podminky.urs.cz/item/CS_URS_2021_01/034103000"/>
    <hyperlink ref="F973" r:id="rId119" display="https://podminky.urs.cz/item/CS_URS_2021_01/034403000"/>
    <hyperlink ref="F978" r:id="rId120" display="https://podminky.urs.cz/item/CS_URS_2021_01/034503000"/>
    <hyperlink ref="F982" r:id="rId121" display="https://podminky.urs.cz/item/CS_URS_2021_01/035103001"/>
    <hyperlink ref="F989" r:id="rId122" display="https://podminky.urs.cz/item/CS_URS_2021_01/041403000"/>
    <hyperlink ref="F993" r:id="rId123" display="https://podminky.urs.cz/item/CS_URS_2021_01/043194000"/>
    <hyperlink ref="F997" r:id="rId124" display="https://podminky.urs.cz/item/CS_URS_2021_01/045203000"/>
    <hyperlink ref="F1001" r:id="rId125" display="https://podminky.urs.cz/item/CS_URS_2021_01/045303000"/>
    <hyperlink ref="F1006" r:id="rId126" display="https://podminky.urs.cz/item/CS_URS_2021_01/052103000"/>
    <hyperlink ref="F1011" r:id="rId127" display="https://podminky.urs.cz/item/CS_URS_2021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6" customFormat="1" ht="45" customHeight="1">
      <c r="B3" s="270"/>
      <c r="C3" s="271" t="s">
        <v>1022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1023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1024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1025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1026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1027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1028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1029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1030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1031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1032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78</v>
      </c>
      <c r="F18" s="277" t="s">
        <v>1033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1034</v>
      </c>
      <c r="F19" s="277" t="s">
        <v>1035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1036</v>
      </c>
      <c r="F20" s="277" t="s">
        <v>1037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1038</v>
      </c>
      <c r="F21" s="277" t="s">
        <v>1039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1040</v>
      </c>
      <c r="F22" s="277" t="s">
        <v>1041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1042</v>
      </c>
      <c r="F23" s="277" t="s">
        <v>1043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1044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1045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1046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1047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1048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1049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1050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1051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1052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119</v>
      </c>
      <c r="F36" s="277"/>
      <c r="G36" s="277" t="s">
        <v>1053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1054</v>
      </c>
      <c r="F37" s="277"/>
      <c r="G37" s="277" t="s">
        <v>1055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53</v>
      </c>
      <c r="F38" s="277"/>
      <c r="G38" s="277" t="s">
        <v>1056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54</v>
      </c>
      <c r="F39" s="277"/>
      <c r="G39" s="277" t="s">
        <v>1057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120</v>
      </c>
      <c r="F40" s="277"/>
      <c r="G40" s="277" t="s">
        <v>1058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121</v>
      </c>
      <c r="F41" s="277"/>
      <c r="G41" s="277" t="s">
        <v>1059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1060</v>
      </c>
      <c r="F42" s="277"/>
      <c r="G42" s="277" t="s">
        <v>1061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1062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1063</v>
      </c>
      <c r="F44" s="277"/>
      <c r="G44" s="277" t="s">
        <v>1064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123</v>
      </c>
      <c r="F45" s="277"/>
      <c r="G45" s="277" t="s">
        <v>1065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1066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1067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1068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1069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1070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1071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1072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1073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1074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1075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1076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1077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1078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1079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1080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1081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1082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1083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1084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1085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1086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1087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1088</v>
      </c>
      <c r="D76" s="295"/>
      <c r="E76" s="295"/>
      <c r="F76" s="295" t="s">
        <v>1089</v>
      </c>
      <c r="G76" s="296"/>
      <c r="H76" s="295" t="s">
        <v>54</v>
      </c>
      <c r="I76" s="295" t="s">
        <v>57</v>
      </c>
      <c r="J76" s="295" t="s">
        <v>1090</v>
      </c>
      <c r="K76" s="294"/>
    </row>
    <row r="77" s="1" customFormat="1" ht="17.25" customHeight="1">
      <c r="B77" s="292"/>
      <c r="C77" s="297" t="s">
        <v>1091</v>
      </c>
      <c r="D77" s="297"/>
      <c r="E77" s="297"/>
      <c r="F77" s="298" t="s">
        <v>1092</v>
      </c>
      <c r="G77" s="299"/>
      <c r="H77" s="297"/>
      <c r="I77" s="297"/>
      <c r="J77" s="297" t="s">
        <v>1093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53</v>
      </c>
      <c r="D79" s="302"/>
      <c r="E79" s="302"/>
      <c r="F79" s="303" t="s">
        <v>1094</v>
      </c>
      <c r="G79" s="304"/>
      <c r="H79" s="280" t="s">
        <v>1095</v>
      </c>
      <c r="I79" s="280" t="s">
        <v>1096</v>
      </c>
      <c r="J79" s="280">
        <v>20</v>
      </c>
      <c r="K79" s="294"/>
    </row>
    <row r="80" s="1" customFormat="1" ht="15" customHeight="1">
      <c r="B80" s="292"/>
      <c r="C80" s="280" t="s">
        <v>1097</v>
      </c>
      <c r="D80" s="280"/>
      <c r="E80" s="280"/>
      <c r="F80" s="303" t="s">
        <v>1094</v>
      </c>
      <c r="G80" s="304"/>
      <c r="H80" s="280" t="s">
        <v>1098</v>
      </c>
      <c r="I80" s="280" t="s">
        <v>1096</v>
      </c>
      <c r="J80" s="280">
        <v>120</v>
      </c>
      <c r="K80" s="294"/>
    </row>
    <row r="81" s="1" customFormat="1" ht="15" customHeight="1">
      <c r="B81" s="305"/>
      <c r="C81" s="280" t="s">
        <v>1099</v>
      </c>
      <c r="D81" s="280"/>
      <c r="E81" s="280"/>
      <c r="F81" s="303" t="s">
        <v>1100</v>
      </c>
      <c r="G81" s="304"/>
      <c r="H81" s="280" t="s">
        <v>1101</v>
      </c>
      <c r="I81" s="280" t="s">
        <v>1096</v>
      </c>
      <c r="J81" s="280">
        <v>50</v>
      </c>
      <c r="K81" s="294"/>
    </row>
    <row r="82" s="1" customFormat="1" ht="15" customHeight="1">
      <c r="B82" s="305"/>
      <c r="C82" s="280" t="s">
        <v>1102</v>
      </c>
      <c r="D82" s="280"/>
      <c r="E82" s="280"/>
      <c r="F82" s="303" t="s">
        <v>1094</v>
      </c>
      <c r="G82" s="304"/>
      <c r="H82" s="280" t="s">
        <v>1103</v>
      </c>
      <c r="I82" s="280" t="s">
        <v>1104</v>
      </c>
      <c r="J82" s="280"/>
      <c r="K82" s="294"/>
    </row>
    <row r="83" s="1" customFormat="1" ht="15" customHeight="1">
      <c r="B83" s="305"/>
      <c r="C83" s="306" t="s">
        <v>1105</v>
      </c>
      <c r="D83" s="306"/>
      <c r="E83" s="306"/>
      <c r="F83" s="307" t="s">
        <v>1100</v>
      </c>
      <c r="G83" s="306"/>
      <c r="H83" s="306" t="s">
        <v>1106</v>
      </c>
      <c r="I83" s="306" t="s">
        <v>1096</v>
      </c>
      <c r="J83" s="306">
        <v>15</v>
      </c>
      <c r="K83" s="294"/>
    </row>
    <row r="84" s="1" customFormat="1" ht="15" customHeight="1">
      <c r="B84" s="305"/>
      <c r="C84" s="306" t="s">
        <v>1107</v>
      </c>
      <c r="D84" s="306"/>
      <c r="E84" s="306"/>
      <c r="F84" s="307" t="s">
        <v>1100</v>
      </c>
      <c r="G84" s="306"/>
      <c r="H84" s="306" t="s">
        <v>1108</v>
      </c>
      <c r="I84" s="306" t="s">
        <v>1096</v>
      </c>
      <c r="J84" s="306">
        <v>15</v>
      </c>
      <c r="K84" s="294"/>
    </row>
    <row r="85" s="1" customFormat="1" ht="15" customHeight="1">
      <c r="B85" s="305"/>
      <c r="C85" s="306" t="s">
        <v>1109</v>
      </c>
      <c r="D85" s="306"/>
      <c r="E85" s="306"/>
      <c r="F85" s="307" t="s">
        <v>1100</v>
      </c>
      <c r="G85" s="306"/>
      <c r="H85" s="306" t="s">
        <v>1110</v>
      </c>
      <c r="I85" s="306" t="s">
        <v>1096</v>
      </c>
      <c r="J85" s="306">
        <v>20</v>
      </c>
      <c r="K85" s="294"/>
    </row>
    <row r="86" s="1" customFormat="1" ht="15" customHeight="1">
      <c r="B86" s="305"/>
      <c r="C86" s="306" t="s">
        <v>1111</v>
      </c>
      <c r="D86" s="306"/>
      <c r="E86" s="306"/>
      <c r="F86" s="307" t="s">
        <v>1100</v>
      </c>
      <c r="G86" s="306"/>
      <c r="H86" s="306" t="s">
        <v>1112</v>
      </c>
      <c r="I86" s="306" t="s">
        <v>1096</v>
      </c>
      <c r="J86" s="306">
        <v>20</v>
      </c>
      <c r="K86" s="294"/>
    </row>
    <row r="87" s="1" customFormat="1" ht="15" customHeight="1">
      <c r="B87" s="305"/>
      <c r="C87" s="280" t="s">
        <v>1113</v>
      </c>
      <c r="D87" s="280"/>
      <c r="E87" s="280"/>
      <c r="F87" s="303" t="s">
        <v>1100</v>
      </c>
      <c r="G87" s="304"/>
      <c r="H87" s="280" t="s">
        <v>1114</v>
      </c>
      <c r="I87" s="280" t="s">
        <v>1096</v>
      </c>
      <c r="J87" s="280">
        <v>50</v>
      </c>
      <c r="K87" s="294"/>
    </row>
    <row r="88" s="1" customFormat="1" ht="15" customHeight="1">
      <c r="B88" s="305"/>
      <c r="C88" s="280" t="s">
        <v>1115</v>
      </c>
      <c r="D88" s="280"/>
      <c r="E88" s="280"/>
      <c r="F88" s="303" t="s">
        <v>1100</v>
      </c>
      <c r="G88" s="304"/>
      <c r="H88" s="280" t="s">
        <v>1116</v>
      </c>
      <c r="I88" s="280" t="s">
        <v>1096</v>
      </c>
      <c r="J88" s="280">
        <v>20</v>
      </c>
      <c r="K88" s="294"/>
    </row>
    <row r="89" s="1" customFormat="1" ht="15" customHeight="1">
      <c r="B89" s="305"/>
      <c r="C89" s="280" t="s">
        <v>1117</v>
      </c>
      <c r="D89" s="280"/>
      <c r="E89" s="280"/>
      <c r="F89" s="303" t="s">
        <v>1100</v>
      </c>
      <c r="G89" s="304"/>
      <c r="H89" s="280" t="s">
        <v>1118</v>
      </c>
      <c r="I89" s="280" t="s">
        <v>1096</v>
      </c>
      <c r="J89" s="280">
        <v>20</v>
      </c>
      <c r="K89" s="294"/>
    </row>
    <row r="90" s="1" customFormat="1" ht="15" customHeight="1">
      <c r="B90" s="305"/>
      <c r="C90" s="280" t="s">
        <v>1119</v>
      </c>
      <c r="D90" s="280"/>
      <c r="E90" s="280"/>
      <c r="F90" s="303" t="s">
        <v>1100</v>
      </c>
      <c r="G90" s="304"/>
      <c r="H90" s="280" t="s">
        <v>1120</v>
      </c>
      <c r="I90" s="280" t="s">
        <v>1096</v>
      </c>
      <c r="J90" s="280">
        <v>50</v>
      </c>
      <c r="K90" s="294"/>
    </row>
    <row r="91" s="1" customFormat="1" ht="15" customHeight="1">
      <c r="B91" s="305"/>
      <c r="C91" s="280" t="s">
        <v>1121</v>
      </c>
      <c r="D91" s="280"/>
      <c r="E91" s="280"/>
      <c r="F91" s="303" t="s">
        <v>1100</v>
      </c>
      <c r="G91" s="304"/>
      <c r="H91" s="280" t="s">
        <v>1121</v>
      </c>
      <c r="I91" s="280" t="s">
        <v>1096</v>
      </c>
      <c r="J91" s="280">
        <v>50</v>
      </c>
      <c r="K91" s="294"/>
    </row>
    <row r="92" s="1" customFormat="1" ht="15" customHeight="1">
      <c r="B92" s="305"/>
      <c r="C92" s="280" t="s">
        <v>1122</v>
      </c>
      <c r="D92" s="280"/>
      <c r="E92" s="280"/>
      <c r="F92" s="303" t="s">
        <v>1100</v>
      </c>
      <c r="G92" s="304"/>
      <c r="H92" s="280" t="s">
        <v>1123</v>
      </c>
      <c r="I92" s="280" t="s">
        <v>1096</v>
      </c>
      <c r="J92" s="280">
        <v>255</v>
      </c>
      <c r="K92" s="294"/>
    </row>
    <row r="93" s="1" customFormat="1" ht="15" customHeight="1">
      <c r="B93" s="305"/>
      <c r="C93" s="280" t="s">
        <v>1124</v>
      </c>
      <c r="D93" s="280"/>
      <c r="E93" s="280"/>
      <c r="F93" s="303" t="s">
        <v>1094</v>
      </c>
      <c r="G93" s="304"/>
      <c r="H93" s="280" t="s">
        <v>1125</v>
      </c>
      <c r="I93" s="280" t="s">
        <v>1126</v>
      </c>
      <c r="J93" s="280"/>
      <c r="K93" s="294"/>
    </row>
    <row r="94" s="1" customFormat="1" ht="15" customHeight="1">
      <c r="B94" s="305"/>
      <c r="C94" s="280" t="s">
        <v>1127</v>
      </c>
      <c r="D94" s="280"/>
      <c r="E94" s="280"/>
      <c r="F94" s="303" t="s">
        <v>1094</v>
      </c>
      <c r="G94" s="304"/>
      <c r="H94" s="280" t="s">
        <v>1128</v>
      </c>
      <c r="I94" s="280" t="s">
        <v>1129</v>
      </c>
      <c r="J94" s="280"/>
      <c r="K94" s="294"/>
    </row>
    <row r="95" s="1" customFormat="1" ht="15" customHeight="1">
      <c r="B95" s="305"/>
      <c r="C95" s="280" t="s">
        <v>1130</v>
      </c>
      <c r="D95" s="280"/>
      <c r="E95" s="280"/>
      <c r="F95" s="303" t="s">
        <v>1094</v>
      </c>
      <c r="G95" s="304"/>
      <c r="H95" s="280" t="s">
        <v>1130</v>
      </c>
      <c r="I95" s="280" t="s">
        <v>1129</v>
      </c>
      <c r="J95" s="280"/>
      <c r="K95" s="294"/>
    </row>
    <row r="96" s="1" customFormat="1" ht="15" customHeight="1">
      <c r="B96" s="305"/>
      <c r="C96" s="280" t="s">
        <v>38</v>
      </c>
      <c r="D96" s="280"/>
      <c r="E96" s="280"/>
      <c r="F96" s="303" t="s">
        <v>1094</v>
      </c>
      <c r="G96" s="304"/>
      <c r="H96" s="280" t="s">
        <v>1131</v>
      </c>
      <c r="I96" s="280" t="s">
        <v>1129</v>
      </c>
      <c r="J96" s="280"/>
      <c r="K96" s="294"/>
    </row>
    <row r="97" s="1" customFormat="1" ht="15" customHeight="1">
      <c r="B97" s="305"/>
      <c r="C97" s="280" t="s">
        <v>48</v>
      </c>
      <c r="D97" s="280"/>
      <c r="E97" s="280"/>
      <c r="F97" s="303" t="s">
        <v>1094</v>
      </c>
      <c r="G97" s="304"/>
      <c r="H97" s="280" t="s">
        <v>1132</v>
      </c>
      <c r="I97" s="280" t="s">
        <v>1129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1133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1088</v>
      </c>
      <c r="D103" s="295"/>
      <c r="E103" s="295"/>
      <c r="F103" s="295" t="s">
        <v>1089</v>
      </c>
      <c r="G103" s="296"/>
      <c r="H103" s="295" t="s">
        <v>54</v>
      </c>
      <c r="I103" s="295" t="s">
        <v>57</v>
      </c>
      <c r="J103" s="295" t="s">
        <v>1090</v>
      </c>
      <c r="K103" s="294"/>
    </row>
    <row r="104" s="1" customFormat="1" ht="17.25" customHeight="1">
      <c r="B104" s="292"/>
      <c r="C104" s="297" t="s">
        <v>1091</v>
      </c>
      <c r="D104" s="297"/>
      <c r="E104" s="297"/>
      <c r="F104" s="298" t="s">
        <v>1092</v>
      </c>
      <c r="G104" s="299"/>
      <c r="H104" s="297"/>
      <c r="I104" s="297"/>
      <c r="J104" s="297" t="s">
        <v>1093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53</v>
      </c>
      <c r="D106" s="302"/>
      <c r="E106" s="302"/>
      <c r="F106" s="303" t="s">
        <v>1094</v>
      </c>
      <c r="G106" s="280"/>
      <c r="H106" s="280" t="s">
        <v>1134</v>
      </c>
      <c r="I106" s="280" t="s">
        <v>1096</v>
      </c>
      <c r="J106" s="280">
        <v>20</v>
      </c>
      <c r="K106" s="294"/>
    </row>
    <row r="107" s="1" customFormat="1" ht="15" customHeight="1">
      <c r="B107" s="292"/>
      <c r="C107" s="280" t="s">
        <v>1097</v>
      </c>
      <c r="D107" s="280"/>
      <c r="E107" s="280"/>
      <c r="F107" s="303" t="s">
        <v>1094</v>
      </c>
      <c r="G107" s="280"/>
      <c r="H107" s="280" t="s">
        <v>1134</v>
      </c>
      <c r="I107" s="280" t="s">
        <v>1096</v>
      </c>
      <c r="J107" s="280">
        <v>120</v>
      </c>
      <c r="K107" s="294"/>
    </row>
    <row r="108" s="1" customFormat="1" ht="15" customHeight="1">
      <c r="B108" s="305"/>
      <c r="C108" s="280" t="s">
        <v>1099</v>
      </c>
      <c r="D108" s="280"/>
      <c r="E108" s="280"/>
      <c r="F108" s="303" t="s">
        <v>1100</v>
      </c>
      <c r="G108" s="280"/>
      <c r="H108" s="280" t="s">
        <v>1134</v>
      </c>
      <c r="I108" s="280" t="s">
        <v>1096</v>
      </c>
      <c r="J108" s="280">
        <v>50</v>
      </c>
      <c r="K108" s="294"/>
    </row>
    <row r="109" s="1" customFormat="1" ht="15" customHeight="1">
      <c r="B109" s="305"/>
      <c r="C109" s="280" t="s">
        <v>1102</v>
      </c>
      <c r="D109" s="280"/>
      <c r="E109" s="280"/>
      <c r="F109" s="303" t="s">
        <v>1094</v>
      </c>
      <c r="G109" s="280"/>
      <c r="H109" s="280" t="s">
        <v>1134</v>
      </c>
      <c r="I109" s="280" t="s">
        <v>1104</v>
      </c>
      <c r="J109" s="280"/>
      <c r="K109" s="294"/>
    </row>
    <row r="110" s="1" customFormat="1" ht="15" customHeight="1">
      <c r="B110" s="305"/>
      <c r="C110" s="280" t="s">
        <v>1113</v>
      </c>
      <c r="D110" s="280"/>
      <c r="E110" s="280"/>
      <c r="F110" s="303" t="s">
        <v>1100</v>
      </c>
      <c r="G110" s="280"/>
      <c r="H110" s="280" t="s">
        <v>1134</v>
      </c>
      <c r="I110" s="280" t="s">
        <v>1096</v>
      </c>
      <c r="J110" s="280">
        <v>50</v>
      </c>
      <c r="K110" s="294"/>
    </row>
    <row r="111" s="1" customFormat="1" ht="15" customHeight="1">
      <c r="B111" s="305"/>
      <c r="C111" s="280" t="s">
        <v>1121</v>
      </c>
      <c r="D111" s="280"/>
      <c r="E111" s="280"/>
      <c r="F111" s="303" t="s">
        <v>1100</v>
      </c>
      <c r="G111" s="280"/>
      <c r="H111" s="280" t="s">
        <v>1134</v>
      </c>
      <c r="I111" s="280" t="s">
        <v>1096</v>
      </c>
      <c r="J111" s="280">
        <v>50</v>
      </c>
      <c r="K111" s="294"/>
    </row>
    <row r="112" s="1" customFormat="1" ht="15" customHeight="1">
      <c r="B112" s="305"/>
      <c r="C112" s="280" t="s">
        <v>1119</v>
      </c>
      <c r="D112" s="280"/>
      <c r="E112" s="280"/>
      <c r="F112" s="303" t="s">
        <v>1100</v>
      </c>
      <c r="G112" s="280"/>
      <c r="H112" s="280" t="s">
        <v>1134</v>
      </c>
      <c r="I112" s="280" t="s">
        <v>1096</v>
      </c>
      <c r="J112" s="280">
        <v>50</v>
      </c>
      <c r="K112" s="294"/>
    </row>
    <row r="113" s="1" customFormat="1" ht="15" customHeight="1">
      <c r="B113" s="305"/>
      <c r="C113" s="280" t="s">
        <v>53</v>
      </c>
      <c r="D113" s="280"/>
      <c r="E113" s="280"/>
      <c r="F113" s="303" t="s">
        <v>1094</v>
      </c>
      <c r="G113" s="280"/>
      <c r="H113" s="280" t="s">
        <v>1135</v>
      </c>
      <c r="I113" s="280" t="s">
        <v>1096</v>
      </c>
      <c r="J113" s="280">
        <v>20</v>
      </c>
      <c r="K113" s="294"/>
    </row>
    <row r="114" s="1" customFormat="1" ht="15" customHeight="1">
      <c r="B114" s="305"/>
      <c r="C114" s="280" t="s">
        <v>1136</v>
      </c>
      <c r="D114" s="280"/>
      <c r="E114" s="280"/>
      <c r="F114" s="303" t="s">
        <v>1094</v>
      </c>
      <c r="G114" s="280"/>
      <c r="H114" s="280" t="s">
        <v>1137</v>
      </c>
      <c r="I114" s="280" t="s">
        <v>1096</v>
      </c>
      <c r="J114" s="280">
        <v>120</v>
      </c>
      <c r="K114" s="294"/>
    </row>
    <row r="115" s="1" customFormat="1" ht="15" customHeight="1">
      <c r="B115" s="305"/>
      <c r="C115" s="280" t="s">
        <v>38</v>
      </c>
      <c r="D115" s="280"/>
      <c r="E115" s="280"/>
      <c r="F115" s="303" t="s">
        <v>1094</v>
      </c>
      <c r="G115" s="280"/>
      <c r="H115" s="280" t="s">
        <v>1138</v>
      </c>
      <c r="I115" s="280" t="s">
        <v>1129</v>
      </c>
      <c r="J115" s="280"/>
      <c r="K115" s="294"/>
    </row>
    <row r="116" s="1" customFormat="1" ht="15" customHeight="1">
      <c r="B116" s="305"/>
      <c r="C116" s="280" t="s">
        <v>48</v>
      </c>
      <c r="D116" s="280"/>
      <c r="E116" s="280"/>
      <c r="F116" s="303" t="s">
        <v>1094</v>
      </c>
      <c r="G116" s="280"/>
      <c r="H116" s="280" t="s">
        <v>1139</v>
      </c>
      <c r="I116" s="280" t="s">
        <v>1129</v>
      </c>
      <c r="J116" s="280"/>
      <c r="K116" s="294"/>
    </row>
    <row r="117" s="1" customFormat="1" ht="15" customHeight="1">
      <c r="B117" s="305"/>
      <c r="C117" s="280" t="s">
        <v>57</v>
      </c>
      <c r="D117" s="280"/>
      <c r="E117" s="280"/>
      <c r="F117" s="303" t="s">
        <v>1094</v>
      </c>
      <c r="G117" s="280"/>
      <c r="H117" s="280" t="s">
        <v>1140</v>
      </c>
      <c r="I117" s="280" t="s">
        <v>1141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1142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1088</v>
      </c>
      <c r="D123" s="295"/>
      <c r="E123" s="295"/>
      <c r="F123" s="295" t="s">
        <v>1089</v>
      </c>
      <c r="G123" s="296"/>
      <c r="H123" s="295" t="s">
        <v>54</v>
      </c>
      <c r="I123" s="295" t="s">
        <v>57</v>
      </c>
      <c r="J123" s="295" t="s">
        <v>1090</v>
      </c>
      <c r="K123" s="324"/>
    </row>
    <row r="124" s="1" customFormat="1" ht="17.25" customHeight="1">
      <c r="B124" s="323"/>
      <c r="C124" s="297" t="s">
        <v>1091</v>
      </c>
      <c r="D124" s="297"/>
      <c r="E124" s="297"/>
      <c r="F124" s="298" t="s">
        <v>1092</v>
      </c>
      <c r="G124" s="299"/>
      <c r="H124" s="297"/>
      <c r="I124" s="297"/>
      <c r="J124" s="297" t="s">
        <v>1093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1097</v>
      </c>
      <c r="D126" s="302"/>
      <c r="E126" s="302"/>
      <c r="F126" s="303" t="s">
        <v>1094</v>
      </c>
      <c r="G126" s="280"/>
      <c r="H126" s="280" t="s">
        <v>1134</v>
      </c>
      <c r="I126" s="280" t="s">
        <v>1096</v>
      </c>
      <c r="J126" s="280">
        <v>120</v>
      </c>
      <c r="K126" s="328"/>
    </row>
    <row r="127" s="1" customFormat="1" ht="15" customHeight="1">
      <c r="B127" s="325"/>
      <c r="C127" s="280" t="s">
        <v>1143</v>
      </c>
      <c r="D127" s="280"/>
      <c r="E127" s="280"/>
      <c r="F127" s="303" t="s">
        <v>1094</v>
      </c>
      <c r="G127" s="280"/>
      <c r="H127" s="280" t="s">
        <v>1144</v>
      </c>
      <c r="I127" s="280" t="s">
        <v>1096</v>
      </c>
      <c r="J127" s="280" t="s">
        <v>1145</v>
      </c>
      <c r="K127" s="328"/>
    </row>
    <row r="128" s="1" customFormat="1" ht="15" customHeight="1">
      <c r="B128" s="325"/>
      <c r="C128" s="280" t="s">
        <v>1042</v>
      </c>
      <c r="D128" s="280"/>
      <c r="E128" s="280"/>
      <c r="F128" s="303" t="s">
        <v>1094</v>
      </c>
      <c r="G128" s="280"/>
      <c r="H128" s="280" t="s">
        <v>1146</v>
      </c>
      <c r="I128" s="280" t="s">
        <v>1096</v>
      </c>
      <c r="J128" s="280" t="s">
        <v>1145</v>
      </c>
      <c r="K128" s="328"/>
    </row>
    <row r="129" s="1" customFormat="1" ht="15" customHeight="1">
      <c r="B129" s="325"/>
      <c r="C129" s="280" t="s">
        <v>1105</v>
      </c>
      <c r="D129" s="280"/>
      <c r="E129" s="280"/>
      <c r="F129" s="303" t="s">
        <v>1100</v>
      </c>
      <c r="G129" s="280"/>
      <c r="H129" s="280" t="s">
        <v>1106</v>
      </c>
      <c r="I129" s="280" t="s">
        <v>1096</v>
      </c>
      <c r="J129" s="280">
        <v>15</v>
      </c>
      <c r="K129" s="328"/>
    </row>
    <row r="130" s="1" customFormat="1" ht="15" customHeight="1">
      <c r="B130" s="325"/>
      <c r="C130" s="306" t="s">
        <v>1107</v>
      </c>
      <c r="D130" s="306"/>
      <c r="E130" s="306"/>
      <c r="F130" s="307" t="s">
        <v>1100</v>
      </c>
      <c r="G130" s="306"/>
      <c r="H130" s="306" t="s">
        <v>1108</v>
      </c>
      <c r="I130" s="306" t="s">
        <v>1096</v>
      </c>
      <c r="J130" s="306">
        <v>15</v>
      </c>
      <c r="K130" s="328"/>
    </row>
    <row r="131" s="1" customFormat="1" ht="15" customHeight="1">
      <c r="B131" s="325"/>
      <c r="C131" s="306" t="s">
        <v>1109</v>
      </c>
      <c r="D131" s="306"/>
      <c r="E131" s="306"/>
      <c r="F131" s="307" t="s">
        <v>1100</v>
      </c>
      <c r="G131" s="306"/>
      <c r="H131" s="306" t="s">
        <v>1110</v>
      </c>
      <c r="I131" s="306" t="s">
        <v>1096</v>
      </c>
      <c r="J131" s="306">
        <v>20</v>
      </c>
      <c r="K131" s="328"/>
    </row>
    <row r="132" s="1" customFormat="1" ht="15" customHeight="1">
      <c r="B132" s="325"/>
      <c r="C132" s="306" t="s">
        <v>1111</v>
      </c>
      <c r="D132" s="306"/>
      <c r="E132" s="306"/>
      <c r="F132" s="307" t="s">
        <v>1100</v>
      </c>
      <c r="G132" s="306"/>
      <c r="H132" s="306" t="s">
        <v>1112</v>
      </c>
      <c r="I132" s="306" t="s">
        <v>1096</v>
      </c>
      <c r="J132" s="306">
        <v>20</v>
      </c>
      <c r="K132" s="328"/>
    </row>
    <row r="133" s="1" customFormat="1" ht="15" customHeight="1">
      <c r="B133" s="325"/>
      <c r="C133" s="280" t="s">
        <v>1099</v>
      </c>
      <c r="D133" s="280"/>
      <c r="E133" s="280"/>
      <c r="F133" s="303" t="s">
        <v>1100</v>
      </c>
      <c r="G133" s="280"/>
      <c r="H133" s="280" t="s">
        <v>1134</v>
      </c>
      <c r="I133" s="280" t="s">
        <v>1096</v>
      </c>
      <c r="J133" s="280">
        <v>50</v>
      </c>
      <c r="K133" s="328"/>
    </row>
    <row r="134" s="1" customFormat="1" ht="15" customHeight="1">
      <c r="B134" s="325"/>
      <c r="C134" s="280" t="s">
        <v>1113</v>
      </c>
      <c r="D134" s="280"/>
      <c r="E134" s="280"/>
      <c r="F134" s="303" t="s">
        <v>1100</v>
      </c>
      <c r="G134" s="280"/>
      <c r="H134" s="280" t="s">
        <v>1134</v>
      </c>
      <c r="I134" s="280" t="s">
        <v>1096</v>
      </c>
      <c r="J134" s="280">
        <v>50</v>
      </c>
      <c r="K134" s="328"/>
    </row>
    <row r="135" s="1" customFormat="1" ht="15" customHeight="1">
      <c r="B135" s="325"/>
      <c r="C135" s="280" t="s">
        <v>1119</v>
      </c>
      <c r="D135" s="280"/>
      <c r="E135" s="280"/>
      <c r="F135" s="303" t="s">
        <v>1100</v>
      </c>
      <c r="G135" s="280"/>
      <c r="H135" s="280" t="s">
        <v>1134</v>
      </c>
      <c r="I135" s="280" t="s">
        <v>1096</v>
      </c>
      <c r="J135" s="280">
        <v>50</v>
      </c>
      <c r="K135" s="328"/>
    </row>
    <row r="136" s="1" customFormat="1" ht="15" customHeight="1">
      <c r="B136" s="325"/>
      <c r="C136" s="280" t="s">
        <v>1121</v>
      </c>
      <c r="D136" s="280"/>
      <c r="E136" s="280"/>
      <c r="F136" s="303" t="s">
        <v>1100</v>
      </c>
      <c r="G136" s="280"/>
      <c r="H136" s="280" t="s">
        <v>1134</v>
      </c>
      <c r="I136" s="280" t="s">
        <v>1096</v>
      </c>
      <c r="J136" s="280">
        <v>50</v>
      </c>
      <c r="K136" s="328"/>
    </row>
    <row r="137" s="1" customFormat="1" ht="15" customHeight="1">
      <c r="B137" s="325"/>
      <c r="C137" s="280" t="s">
        <v>1122</v>
      </c>
      <c r="D137" s="280"/>
      <c r="E137" s="280"/>
      <c r="F137" s="303" t="s">
        <v>1100</v>
      </c>
      <c r="G137" s="280"/>
      <c r="H137" s="280" t="s">
        <v>1147</v>
      </c>
      <c r="I137" s="280" t="s">
        <v>1096</v>
      </c>
      <c r="J137" s="280">
        <v>255</v>
      </c>
      <c r="K137" s="328"/>
    </row>
    <row r="138" s="1" customFormat="1" ht="15" customHeight="1">
      <c r="B138" s="325"/>
      <c r="C138" s="280" t="s">
        <v>1124</v>
      </c>
      <c r="D138" s="280"/>
      <c r="E138" s="280"/>
      <c r="F138" s="303" t="s">
        <v>1094</v>
      </c>
      <c r="G138" s="280"/>
      <c r="H138" s="280" t="s">
        <v>1148</v>
      </c>
      <c r="I138" s="280" t="s">
        <v>1126</v>
      </c>
      <c r="J138" s="280"/>
      <c r="K138" s="328"/>
    </row>
    <row r="139" s="1" customFormat="1" ht="15" customHeight="1">
      <c r="B139" s="325"/>
      <c r="C139" s="280" t="s">
        <v>1127</v>
      </c>
      <c r="D139" s="280"/>
      <c r="E139" s="280"/>
      <c r="F139" s="303" t="s">
        <v>1094</v>
      </c>
      <c r="G139" s="280"/>
      <c r="H139" s="280" t="s">
        <v>1149</v>
      </c>
      <c r="I139" s="280" t="s">
        <v>1129</v>
      </c>
      <c r="J139" s="280"/>
      <c r="K139" s="328"/>
    </row>
    <row r="140" s="1" customFormat="1" ht="15" customHeight="1">
      <c r="B140" s="325"/>
      <c r="C140" s="280" t="s">
        <v>1130</v>
      </c>
      <c r="D140" s="280"/>
      <c r="E140" s="280"/>
      <c r="F140" s="303" t="s">
        <v>1094</v>
      </c>
      <c r="G140" s="280"/>
      <c r="H140" s="280" t="s">
        <v>1130</v>
      </c>
      <c r="I140" s="280" t="s">
        <v>1129</v>
      </c>
      <c r="J140" s="280"/>
      <c r="K140" s="328"/>
    </row>
    <row r="141" s="1" customFormat="1" ht="15" customHeight="1">
      <c r="B141" s="325"/>
      <c r="C141" s="280" t="s">
        <v>38</v>
      </c>
      <c r="D141" s="280"/>
      <c r="E141" s="280"/>
      <c r="F141" s="303" t="s">
        <v>1094</v>
      </c>
      <c r="G141" s="280"/>
      <c r="H141" s="280" t="s">
        <v>1150</v>
      </c>
      <c r="I141" s="280" t="s">
        <v>1129</v>
      </c>
      <c r="J141" s="280"/>
      <c r="K141" s="328"/>
    </row>
    <row r="142" s="1" customFormat="1" ht="15" customHeight="1">
      <c r="B142" s="325"/>
      <c r="C142" s="280" t="s">
        <v>1151</v>
      </c>
      <c r="D142" s="280"/>
      <c r="E142" s="280"/>
      <c r="F142" s="303" t="s">
        <v>1094</v>
      </c>
      <c r="G142" s="280"/>
      <c r="H142" s="280" t="s">
        <v>1152</v>
      </c>
      <c r="I142" s="280" t="s">
        <v>1129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1153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1088</v>
      </c>
      <c r="D148" s="295"/>
      <c r="E148" s="295"/>
      <c r="F148" s="295" t="s">
        <v>1089</v>
      </c>
      <c r="G148" s="296"/>
      <c r="H148" s="295" t="s">
        <v>54</v>
      </c>
      <c r="I148" s="295" t="s">
        <v>57</v>
      </c>
      <c r="J148" s="295" t="s">
        <v>1090</v>
      </c>
      <c r="K148" s="294"/>
    </row>
    <row r="149" s="1" customFormat="1" ht="17.25" customHeight="1">
      <c r="B149" s="292"/>
      <c r="C149" s="297" t="s">
        <v>1091</v>
      </c>
      <c r="D149" s="297"/>
      <c r="E149" s="297"/>
      <c r="F149" s="298" t="s">
        <v>1092</v>
      </c>
      <c r="G149" s="299"/>
      <c r="H149" s="297"/>
      <c r="I149" s="297"/>
      <c r="J149" s="297" t="s">
        <v>1093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1097</v>
      </c>
      <c r="D151" s="280"/>
      <c r="E151" s="280"/>
      <c r="F151" s="333" t="s">
        <v>1094</v>
      </c>
      <c r="G151" s="280"/>
      <c r="H151" s="332" t="s">
        <v>1134</v>
      </c>
      <c r="I151" s="332" t="s">
        <v>1096</v>
      </c>
      <c r="J151" s="332">
        <v>120</v>
      </c>
      <c r="K151" s="328"/>
    </row>
    <row r="152" s="1" customFormat="1" ht="15" customHeight="1">
      <c r="B152" s="305"/>
      <c r="C152" s="332" t="s">
        <v>1143</v>
      </c>
      <c r="D152" s="280"/>
      <c r="E152" s="280"/>
      <c r="F152" s="333" t="s">
        <v>1094</v>
      </c>
      <c r="G152" s="280"/>
      <c r="H152" s="332" t="s">
        <v>1154</v>
      </c>
      <c r="I152" s="332" t="s">
        <v>1096</v>
      </c>
      <c r="J152" s="332" t="s">
        <v>1145</v>
      </c>
      <c r="K152" s="328"/>
    </row>
    <row r="153" s="1" customFormat="1" ht="15" customHeight="1">
      <c r="B153" s="305"/>
      <c r="C153" s="332" t="s">
        <v>1042</v>
      </c>
      <c r="D153" s="280"/>
      <c r="E153" s="280"/>
      <c r="F153" s="333" t="s">
        <v>1094</v>
      </c>
      <c r="G153" s="280"/>
      <c r="H153" s="332" t="s">
        <v>1155</v>
      </c>
      <c r="I153" s="332" t="s">
        <v>1096</v>
      </c>
      <c r="J153" s="332" t="s">
        <v>1145</v>
      </c>
      <c r="K153" s="328"/>
    </row>
    <row r="154" s="1" customFormat="1" ht="15" customHeight="1">
      <c r="B154" s="305"/>
      <c r="C154" s="332" t="s">
        <v>1099</v>
      </c>
      <c r="D154" s="280"/>
      <c r="E154" s="280"/>
      <c r="F154" s="333" t="s">
        <v>1100</v>
      </c>
      <c r="G154" s="280"/>
      <c r="H154" s="332" t="s">
        <v>1134</v>
      </c>
      <c r="I154" s="332" t="s">
        <v>1096</v>
      </c>
      <c r="J154" s="332">
        <v>50</v>
      </c>
      <c r="K154" s="328"/>
    </row>
    <row r="155" s="1" customFormat="1" ht="15" customHeight="1">
      <c r="B155" s="305"/>
      <c r="C155" s="332" t="s">
        <v>1102</v>
      </c>
      <c r="D155" s="280"/>
      <c r="E155" s="280"/>
      <c r="F155" s="333" t="s">
        <v>1094</v>
      </c>
      <c r="G155" s="280"/>
      <c r="H155" s="332" t="s">
        <v>1134</v>
      </c>
      <c r="I155" s="332" t="s">
        <v>1104</v>
      </c>
      <c r="J155" s="332"/>
      <c r="K155" s="328"/>
    </row>
    <row r="156" s="1" customFormat="1" ht="15" customHeight="1">
      <c r="B156" s="305"/>
      <c r="C156" s="332" t="s">
        <v>1113</v>
      </c>
      <c r="D156" s="280"/>
      <c r="E156" s="280"/>
      <c r="F156" s="333" t="s">
        <v>1100</v>
      </c>
      <c r="G156" s="280"/>
      <c r="H156" s="332" t="s">
        <v>1134</v>
      </c>
      <c r="I156" s="332" t="s">
        <v>1096</v>
      </c>
      <c r="J156" s="332">
        <v>50</v>
      </c>
      <c r="K156" s="328"/>
    </row>
    <row r="157" s="1" customFormat="1" ht="15" customHeight="1">
      <c r="B157" s="305"/>
      <c r="C157" s="332" t="s">
        <v>1121</v>
      </c>
      <c r="D157" s="280"/>
      <c r="E157" s="280"/>
      <c r="F157" s="333" t="s">
        <v>1100</v>
      </c>
      <c r="G157" s="280"/>
      <c r="H157" s="332" t="s">
        <v>1134</v>
      </c>
      <c r="I157" s="332" t="s">
        <v>1096</v>
      </c>
      <c r="J157" s="332">
        <v>50</v>
      </c>
      <c r="K157" s="328"/>
    </row>
    <row r="158" s="1" customFormat="1" ht="15" customHeight="1">
      <c r="B158" s="305"/>
      <c r="C158" s="332" t="s">
        <v>1119</v>
      </c>
      <c r="D158" s="280"/>
      <c r="E158" s="280"/>
      <c r="F158" s="333" t="s">
        <v>1100</v>
      </c>
      <c r="G158" s="280"/>
      <c r="H158" s="332" t="s">
        <v>1134</v>
      </c>
      <c r="I158" s="332" t="s">
        <v>1096</v>
      </c>
      <c r="J158" s="332">
        <v>50</v>
      </c>
      <c r="K158" s="328"/>
    </row>
    <row r="159" s="1" customFormat="1" ht="15" customHeight="1">
      <c r="B159" s="305"/>
      <c r="C159" s="332" t="s">
        <v>87</v>
      </c>
      <c r="D159" s="280"/>
      <c r="E159" s="280"/>
      <c r="F159" s="333" t="s">
        <v>1094</v>
      </c>
      <c r="G159" s="280"/>
      <c r="H159" s="332" t="s">
        <v>1156</v>
      </c>
      <c r="I159" s="332" t="s">
        <v>1096</v>
      </c>
      <c r="J159" s="332" t="s">
        <v>1157</v>
      </c>
      <c r="K159" s="328"/>
    </row>
    <row r="160" s="1" customFormat="1" ht="15" customHeight="1">
      <c r="B160" s="305"/>
      <c r="C160" s="332" t="s">
        <v>1158</v>
      </c>
      <c r="D160" s="280"/>
      <c r="E160" s="280"/>
      <c r="F160" s="333" t="s">
        <v>1094</v>
      </c>
      <c r="G160" s="280"/>
      <c r="H160" s="332" t="s">
        <v>1159</v>
      </c>
      <c r="I160" s="332" t="s">
        <v>1129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1160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1088</v>
      </c>
      <c r="D166" s="295"/>
      <c r="E166" s="295"/>
      <c r="F166" s="295" t="s">
        <v>1089</v>
      </c>
      <c r="G166" s="337"/>
      <c r="H166" s="338" t="s">
        <v>54</v>
      </c>
      <c r="I166" s="338" t="s">
        <v>57</v>
      </c>
      <c r="J166" s="295" t="s">
        <v>1090</v>
      </c>
      <c r="K166" s="272"/>
    </row>
    <row r="167" s="1" customFormat="1" ht="17.25" customHeight="1">
      <c r="B167" s="273"/>
      <c r="C167" s="297" t="s">
        <v>1091</v>
      </c>
      <c r="D167" s="297"/>
      <c r="E167" s="297"/>
      <c r="F167" s="298" t="s">
        <v>1092</v>
      </c>
      <c r="G167" s="339"/>
      <c r="H167" s="340"/>
      <c r="I167" s="340"/>
      <c r="J167" s="297" t="s">
        <v>1093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1097</v>
      </c>
      <c r="D169" s="280"/>
      <c r="E169" s="280"/>
      <c r="F169" s="303" t="s">
        <v>1094</v>
      </c>
      <c r="G169" s="280"/>
      <c r="H169" s="280" t="s">
        <v>1134</v>
      </c>
      <c r="I169" s="280" t="s">
        <v>1096</v>
      </c>
      <c r="J169" s="280">
        <v>120</v>
      </c>
      <c r="K169" s="328"/>
    </row>
    <row r="170" s="1" customFormat="1" ht="15" customHeight="1">
      <c r="B170" s="305"/>
      <c r="C170" s="280" t="s">
        <v>1143</v>
      </c>
      <c r="D170" s="280"/>
      <c r="E170" s="280"/>
      <c r="F170" s="303" t="s">
        <v>1094</v>
      </c>
      <c r="G170" s="280"/>
      <c r="H170" s="280" t="s">
        <v>1144</v>
      </c>
      <c r="I170" s="280" t="s">
        <v>1096</v>
      </c>
      <c r="J170" s="280" t="s">
        <v>1145</v>
      </c>
      <c r="K170" s="328"/>
    </row>
    <row r="171" s="1" customFormat="1" ht="15" customHeight="1">
      <c r="B171" s="305"/>
      <c r="C171" s="280" t="s">
        <v>1042</v>
      </c>
      <c r="D171" s="280"/>
      <c r="E171" s="280"/>
      <c r="F171" s="303" t="s">
        <v>1094</v>
      </c>
      <c r="G171" s="280"/>
      <c r="H171" s="280" t="s">
        <v>1161</v>
      </c>
      <c r="I171" s="280" t="s">
        <v>1096</v>
      </c>
      <c r="J171" s="280" t="s">
        <v>1145</v>
      </c>
      <c r="K171" s="328"/>
    </row>
    <row r="172" s="1" customFormat="1" ht="15" customHeight="1">
      <c r="B172" s="305"/>
      <c r="C172" s="280" t="s">
        <v>1099</v>
      </c>
      <c r="D172" s="280"/>
      <c r="E172" s="280"/>
      <c r="F172" s="303" t="s">
        <v>1100</v>
      </c>
      <c r="G172" s="280"/>
      <c r="H172" s="280" t="s">
        <v>1161</v>
      </c>
      <c r="I172" s="280" t="s">
        <v>1096</v>
      </c>
      <c r="J172" s="280">
        <v>50</v>
      </c>
      <c r="K172" s="328"/>
    </row>
    <row r="173" s="1" customFormat="1" ht="15" customHeight="1">
      <c r="B173" s="305"/>
      <c r="C173" s="280" t="s">
        <v>1102</v>
      </c>
      <c r="D173" s="280"/>
      <c r="E173" s="280"/>
      <c r="F173" s="303" t="s">
        <v>1094</v>
      </c>
      <c r="G173" s="280"/>
      <c r="H173" s="280" t="s">
        <v>1161</v>
      </c>
      <c r="I173" s="280" t="s">
        <v>1104</v>
      </c>
      <c r="J173" s="280"/>
      <c r="K173" s="328"/>
    </row>
    <row r="174" s="1" customFormat="1" ht="15" customHeight="1">
      <c r="B174" s="305"/>
      <c r="C174" s="280" t="s">
        <v>1113</v>
      </c>
      <c r="D174" s="280"/>
      <c r="E174" s="280"/>
      <c r="F174" s="303" t="s">
        <v>1100</v>
      </c>
      <c r="G174" s="280"/>
      <c r="H174" s="280" t="s">
        <v>1161</v>
      </c>
      <c r="I174" s="280" t="s">
        <v>1096</v>
      </c>
      <c r="J174" s="280">
        <v>50</v>
      </c>
      <c r="K174" s="328"/>
    </row>
    <row r="175" s="1" customFormat="1" ht="15" customHeight="1">
      <c r="B175" s="305"/>
      <c r="C175" s="280" t="s">
        <v>1121</v>
      </c>
      <c r="D175" s="280"/>
      <c r="E175" s="280"/>
      <c r="F175" s="303" t="s">
        <v>1100</v>
      </c>
      <c r="G175" s="280"/>
      <c r="H175" s="280" t="s">
        <v>1161</v>
      </c>
      <c r="I175" s="280" t="s">
        <v>1096</v>
      </c>
      <c r="J175" s="280">
        <v>50</v>
      </c>
      <c r="K175" s="328"/>
    </row>
    <row r="176" s="1" customFormat="1" ht="15" customHeight="1">
      <c r="B176" s="305"/>
      <c r="C176" s="280" t="s">
        <v>1119</v>
      </c>
      <c r="D176" s="280"/>
      <c r="E176" s="280"/>
      <c r="F176" s="303" t="s">
        <v>1100</v>
      </c>
      <c r="G176" s="280"/>
      <c r="H176" s="280" t="s">
        <v>1161</v>
      </c>
      <c r="I176" s="280" t="s">
        <v>1096</v>
      </c>
      <c r="J176" s="280">
        <v>50</v>
      </c>
      <c r="K176" s="328"/>
    </row>
    <row r="177" s="1" customFormat="1" ht="15" customHeight="1">
      <c r="B177" s="305"/>
      <c r="C177" s="280" t="s">
        <v>119</v>
      </c>
      <c r="D177" s="280"/>
      <c r="E177" s="280"/>
      <c r="F177" s="303" t="s">
        <v>1094</v>
      </c>
      <c r="G177" s="280"/>
      <c r="H177" s="280" t="s">
        <v>1162</v>
      </c>
      <c r="I177" s="280" t="s">
        <v>1163</v>
      </c>
      <c r="J177" s="280"/>
      <c r="K177" s="328"/>
    </row>
    <row r="178" s="1" customFormat="1" ht="15" customHeight="1">
      <c r="B178" s="305"/>
      <c r="C178" s="280" t="s">
        <v>57</v>
      </c>
      <c r="D178" s="280"/>
      <c r="E178" s="280"/>
      <c r="F178" s="303" t="s">
        <v>1094</v>
      </c>
      <c r="G178" s="280"/>
      <c r="H178" s="280" t="s">
        <v>1164</v>
      </c>
      <c r="I178" s="280" t="s">
        <v>1165</v>
      </c>
      <c r="J178" s="280">
        <v>1</v>
      </c>
      <c r="K178" s="328"/>
    </row>
    <row r="179" s="1" customFormat="1" ht="15" customHeight="1">
      <c r="B179" s="305"/>
      <c r="C179" s="280" t="s">
        <v>53</v>
      </c>
      <c r="D179" s="280"/>
      <c r="E179" s="280"/>
      <c r="F179" s="303" t="s">
        <v>1094</v>
      </c>
      <c r="G179" s="280"/>
      <c r="H179" s="280" t="s">
        <v>1166</v>
      </c>
      <c r="I179" s="280" t="s">
        <v>1096</v>
      </c>
      <c r="J179" s="280">
        <v>20</v>
      </c>
      <c r="K179" s="328"/>
    </row>
    <row r="180" s="1" customFormat="1" ht="15" customHeight="1">
      <c r="B180" s="305"/>
      <c r="C180" s="280" t="s">
        <v>54</v>
      </c>
      <c r="D180" s="280"/>
      <c r="E180" s="280"/>
      <c r="F180" s="303" t="s">
        <v>1094</v>
      </c>
      <c r="G180" s="280"/>
      <c r="H180" s="280" t="s">
        <v>1167</v>
      </c>
      <c r="I180" s="280" t="s">
        <v>1096</v>
      </c>
      <c r="J180" s="280">
        <v>255</v>
      </c>
      <c r="K180" s="328"/>
    </row>
    <row r="181" s="1" customFormat="1" ht="15" customHeight="1">
      <c r="B181" s="305"/>
      <c r="C181" s="280" t="s">
        <v>120</v>
      </c>
      <c r="D181" s="280"/>
      <c r="E181" s="280"/>
      <c r="F181" s="303" t="s">
        <v>1094</v>
      </c>
      <c r="G181" s="280"/>
      <c r="H181" s="280" t="s">
        <v>1058</v>
      </c>
      <c r="I181" s="280" t="s">
        <v>1096</v>
      </c>
      <c r="J181" s="280">
        <v>10</v>
      </c>
      <c r="K181" s="328"/>
    </row>
    <row r="182" s="1" customFormat="1" ht="15" customHeight="1">
      <c r="B182" s="305"/>
      <c r="C182" s="280" t="s">
        <v>121</v>
      </c>
      <c r="D182" s="280"/>
      <c r="E182" s="280"/>
      <c r="F182" s="303" t="s">
        <v>1094</v>
      </c>
      <c r="G182" s="280"/>
      <c r="H182" s="280" t="s">
        <v>1168</v>
      </c>
      <c r="I182" s="280" t="s">
        <v>1129</v>
      </c>
      <c r="J182" s="280"/>
      <c r="K182" s="328"/>
    </row>
    <row r="183" s="1" customFormat="1" ht="15" customHeight="1">
      <c r="B183" s="305"/>
      <c r="C183" s="280" t="s">
        <v>1169</v>
      </c>
      <c r="D183" s="280"/>
      <c r="E183" s="280"/>
      <c r="F183" s="303" t="s">
        <v>1094</v>
      </c>
      <c r="G183" s="280"/>
      <c r="H183" s="280" t="s">
        <v>1170</v>
      </c>
      <c r="I183" s="280" t="s">
        <v>1129</v>
      </c>
      <c r="J183" s="280"/>
      <c r="K183" s="328"/>
    </row>
    <row r="184" s="1" customFormat="1" ht="15" customHeight="1">
      <c r="B184" s="305"/>
      <c r="C184" s="280" t="s">
        <v>1158</v>
      </c>
      <c r="D184" s="280"/>
      <c r="E184" s="280"/>
      <c r="F184" s="303" t="s">
        <v>1094</v>
      </c>
      <c r="G184" s="280"/>
      <c r="H184" s="280" t="s">
        <v>1171</v>
      </c>
      <c r="I184" s="280" t="s">
        <v>1129</v>
      </c>
      <c r="J184" s="280"/>
      <c r="K184" s="328"/>
    </row>
    <row r="185" s="1" customFormat="1" ht="15" customHeight="1">
      <c r="B185" s="305"/>
      <c r="C185" s="280" t="s">
        <v>123</v>
      </c>
      <c r="D185" s="280"/>
      <c r="E185" s="280"/>
      <c r="F185" s="303" t="s">
        <v>1100</v>
      </c>
      <c r="G185" s="280"/>
      <c r="H185" s="280" t="s">
        <v>1172</v>
      </c>
      <c r="I185" s="280" t="s">
        <v>1096</v>
      </c>
      <c r="J185" s="280">
        <v>50</v>
      </c>
      <c r="K185" s="328"/>
    </row>
    <row r="186" s="1" customFormat="1" ht="15" customHeight="1">
      <c r="B186" s="305"/>
      <c r="C186" s="280" t="s">
        <v>1173</v>
      </c>
      <c r="D186" s="280"/>
      <c r="E186" s="280"/>
      <c r="F186" s="303" t="s">
        <v>1100</v>
      </c>
      <c r="G186" s="280"/>
      <c r="H186" s="280" t="s">
        <v>1174</v>
      </c>
      <c r="I186" s="280" t="s">
        <v>1175</v>
      </c>
      <c r="J186" s="280"/>
      <c r="K186" s="328"/>
    </row>
    <row r="187" s="1" customFormat="1" ht="15" customHeight="1">
      <c r="B187" s="305"/>
      <c r="C187" s="280" t="s">
        <v>1176</v>
      </c>
      <c r="D187" s="280"/>
      <c r="E187" s="280"/>
      <c r="F187" s="303" t="s">
        <v>1100</v>
      </c>
      <c r="G187" s="280"/>
      <c r="H187" s="280" t="s">
        <v>1177</v>
      </c>
      <c r="I187" s="280" t="s">
        <v>1175</v>
      </c>
      <c r="J187" s="280"/>
      <c r="K187" s="328"/>
    </row>
    <row r="188" s="1" customFormat="1" ht="15" customHeight="1">
      <c r="B188" s="305"/>
      <c r="C188" s="280" t="s">
        <v>1178</v>
      </c>
      <c r="D188" s="280"/>
      <c r="E188" s="280"/>
      <c r="F188" s="303" t="s">
        <v>1100</v>
      </c>
      <c r="G188" s="280"/>
      <c r="H188" s="280" t="s">
        <v>1179</v>
      </c>
      <c r="I188" s="280" t="s">
        <v>1175</v>
      </c>
      <c r="J188" s="280"/>
      <c r="K188" s="328"/>
    </row>
    <row r="189" s="1" customFormat="1" ht="15" customHeight="1">
      <c r="B189" s="305"/>
      <c r="C189" s="341" t="s">
        <v>1180</v>
      </c>
      <c r="D189" s="280"/>
      <c r="E189" s="280"/>
      <c r="F189" s="303" t="s">
        <v>1100</v>
      </c>
      <c r="G189" s="280"/>
      <c r="H189" s="280" t="s">
        <v>1181</v>
      </c>
      <c r="I189" s="280" t="s">
        <v>1182</v>
      </c>
      <c r="J189" s="342" t="s">
        <v>1183</v>
      </c>
      <c r="K189" s="328"/>
    </row>
    <row r="190" s="1" customFormat="1" ht="15" customHeight="1">
      <c r="B190" s="305"/>
      <c r="C190" s="341" t="s">
        <v>42</v>
      </c>
      <c r="D190" s="280"/>
      <c r="E190" s="280"/>
      <c r="F190" s="303" t="s">
        <v>1094</v>
      </c>
      <c r="G190" s="280"/>
      <c r="H190" s="277" t="s">
        <v>1184</v>
      </c>
      <c r="I190" s="280" t="s">
        <v>1185</v>
      </c>
      <c r="J190" s="280"/>
      <c r="K190" s="328"/>
    </row>
    <row r="191" s="1" customFormat="1" ht="15" customHeight="1">
      <c r="B191" s="305"/>
      <c r="C191" s="341" t="s">
        <v>1186</v>
      </c>
      <c r="D191" s="280"/>
      <c r="E191" s="280"/>
      <c r="F191" s="303" t="s">
        <v>1094</v>
      </c>
      <c r="G191" s="280"/>
      <c r="H191" s="280" t="s">
        <v>1187</v>
      </c>
      <c r="I191" s="280" t="s">
        <v>1129</v>
      </c>
      <c r="J191" s="280"/>
      <c r="K191" s="328"/>
    </row>
    <row r="192" s="1" customFormat="1" ht="15" customHeight="1">
      <c r="B192" s="305"/>
      <c r="C192" s="341" t="s">
        <v>1188</v>
      </c>
      <c r="D192" s="280"/>
      <c r="E192" s="280"/>
      <c r="F192" s="303" t="s">
        <v>1094</v>
      </c>
      <c r="G192" s="280"/>
      <c r="H192" s="280" t="s">
        <v>1189</v>
      </c>
      <c r="I192" s="280" t="s">
        <v>1129</v>
      </c>
      <c r="J192" s="280"/>
      <c r="K192" s="328"/>
    </row>
    <row r="193" s="1" customFormat="1" ht="15" customHeight="1">
      <c r="B193" s="305"/>
      <c r="C193" s="341" t="s">
        <v>1190</v>
      </c>
      <c r="D193" s="280"/>
      <c r="E193" s="280"/>
      <c r="F193" s="303" t="s">
        <v>1100</v>
      </c>
      <c r="G193" s="280"/>
      <c r="H193" s="280" t="s">
        <v>1191</v>
      </c>
      <c r="I193" s="280" t="s">
        <v>1129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1192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1193</v>
      </c>
      <c r="D200" s="344"/>
      <c r="E200" s="344"/>
      <c r="F200" s="344" t="s">
        <v>1194</v>
      </c>
      <c r="G200" s="345"/>
      <c r="H200" s="344" t="s">
        <v>1195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1185</v>
      </c>
      <c r="D202" s="280"/>
      <c r="E202" s="280"/>
      <c r="F202" s="303" t="s">
        <v>43</v>
      </c>
      <c r="G202" s="280"/>
      <c r="H202" s="280" t="s">
        <v>1196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44</v>
      </c>
      <c r="G203" s="280"/>
      <c r="H203" s="280" t="s">
        <v>1197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47</v>
      </c>
      <c r="G204" s="280"/>
      <c r="H204" s="280" t="s">
        <v>1198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45</v>
      </c>
      <c r="G205" s="280"/>
      <c r="H205" s="280" t="s">
        <v>1199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46</v>
      </c>
      <c r="G206" s="280"/>
      <c r="H206" s="280" t="s">
        <v>1200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1141</v>
      </c>
      <c r="D208" s="280"/>
      <c r="E208" s="280"/>
      <c r="F208" s="303" t="s">
        <v>78</v>
      </c>
      <c r="G208" s="280"/>
      <c r="H208" s="280" t="s">
        <v>1201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1036</v>
      </c>
      <c r="G209" s="280"/>
      <c r="H209" s="280" t="s">
        <v>1037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1034</v>
      </c>
      <c r="G210" s="280"/>
      <c r="H210" s="280" t="s">
        <v>1202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1038</v>
      </c>
      <c r="G211" s="341"/>
      <c r="H211" s="332" t="s">
        <v>1039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1040</v>
      </c>
      <c r="G212" s="341"/>
      <c r="H212" s="332" t="s">
        <v>1203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1165</v>
      </c>
      <c r="D214" s="280"/>
      <c r="E214" s="280"/>
      <c r="F214" s="303">
        <v>1</v>
      </c>
      <c r="G214" s="341"/>
      <c r="H214" s="332" t="s">
        <v>1204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1205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1206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1207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František Mrázek</dc:creator>
  <cp:lastModifiedBy>František Mrázek</cp:lastModifiedBy>
  <dcterms:created xsi:type="dcterms:W3CDTF">2021-08-09T21:07:14Z</dcterms:created>
  <dcterms:modified xsi:type="dcterms:W3CDTF">2021-08-09T21:07:19Z</dcterms:modified>
</cp:coreProperties>
</file>